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DC1-FILESRV1\Shared\Lender Forms\"/>
    </mc:Choice>
  </mc:AlternateContent>
  <xr:revisionPtr revIDLastSave="0" documentId="13_ncr:1_{C058FDA1-E97D-40D2-82AE-B6096B2B19A6}" xr6:coauthVersionLast="47" xr6:coauthVersionMax="47" xr10:uidLastSave="{00000000-0000-0000-0000-000000000000}"/>
  <workbookProtection workbookAlgorithmName="SHA-512" workbookHashValue="1jKJNyiWTh8KfTS7Ujl529YVAGzsDBjv1JanaGS9ZWbBk3zEjMkGcSBJZqBb7exCKpQZEvkpfsi3yjuIqD7h0w==" workbookSaltValue="9oFI/TstGhYuFDDk55IZ9w==" workbookSpinCount="100000" lockStructure="1"/>
  <bookViews>
    <workbookView xWindow="28680" yWindow="-120" windowWidth="29040" windowHeight="15840" xr2:uid="{00000000-000D-0000-FFFF-FFFF00000000}"/>
  </bookViews>
  <sheets>
    <sheet name="Start Here" sheetId="7" r:id="rId1"/>
    <sheet name="Assets" sheetId="2" r:id="rId2"/>
    <sheet name="Machinery, Equipment, Vehicles" sheetId="3" r:id="rId3"/>
    <sheet name="Liabilities" sheetId="5" r:id="rId4"/>
    <sheet name="Crop Plan" sheetId="8" r:id="rId5"/>
    <sheet name="Balance Sheet" sheetId="1" r:id="rId6"/>
  </sheets>
  <definedNames>
    <definedName name="_xlnm.Print_Area" localSheetId="1">Assets!$B$1:$V$44</definedName>
    <definedName name="_xlnm.Print_Area" localSheetId="3">Liabilities!$B$1:$N$86</definedName>
    <definedName name="_xlnm.Print_Area" localSheetId="2">'Machinery, Equipment, Vehicles'!$B$3:$N$96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1" i="8" l="1"/>
  <c r="B14" i="8"/>
  <c r="M18" i="8"/>
  <c r="N34" i="5"/>
  <c r="AB96" i="3"/>
  <c r="V36" i="2" s="1"/>
  <c r="N56" i="3"/>
  <c r="N14" i="2" s="1"/>
  <c r="N11" i="2"/>
  <c r="AB36" i="5"/>
  <c r="I14" i="1" l="1"/>
  <c r="I13" i="1"/>
  <c r="M35" i="8" l="1"/>
  <c r="M20" i="8"/>
  <c r="V10" i="2"/>
  <c r="V18" i="2"/>
  <c r="V24" i="2"/>
  <c r="V33" i="2"/>
  <c r="V44" i="2"/>
  <c r="V52" i="2"/>
  <c r="V58" i="2"/>
  <c r="V77" i="2"/>
  <c r="V68" i="2"/>
  <c r="Z51" i="5"/>
  <c r="Y51" i="5"/>
  <c r="AB50" i="5"/>
  <c r="AC50" i="5" s="1"/>
  <c r="AA50" i="5"/>
  <c r="AB49" i="5"/>
  <c r="AC49" i="5" s="1"/>
  <c r="AA49" i="5"/>
  <c r="AB48" i="5"/>
  <c r="AC48" i="5" s="1"/>
  <c r="AA48" i="5"/>
  <c r="AB47" i="5"/>
  <c r="AC47" i="5" s="1"/>
  <c r="AA47" i="5"/>
  <c r="AB46" i="5"/>
  <c r="AC46" i="5" s="1"/>
  <c r="AA46" i="5"/>
  <c r="AB45" i="5"/>
  <c r="AC45" i="5" s="1"/>
  <c r="AA45" i="5"/>
  <c r="AB44" i="5"/>
  <c r="AC44" i="5" s="1"/>
  <c r="AA44" i="5"/>
  <c r="AC43" i="5"/>
  <c r="AB43" i="5"/>
  <c r="AA43" i="5"/>
  <c r="AB42" i="5"/>
  <c r="AC42" i="5" s="1"/>
  <c r="AA42" i="5"/>
  <c r="AB41" i="5"/>
  <c r="AC41" i="5" s="1"/>
  <c r="AA41" i="5"/>
  <c r="AB40" i="5"/>
  <c r="AC40" i="5" s="1"/>
  <c r="AA40" i="5"/>
  <c r="AB39" i="5"/>
  <c r="AC39" i="5" s="1"/>
  <c r="AA39" i="5"/>
  <c r="AB38" i="5"/>
  <c r="AC38" i="5" s="1"/>
  <c r="AA38" i="5"/>
  <c r="AB37" i="5"/>
  <c r="AC37" i="5" s="1"/>
  <c r="AA37" i="5"/>
  <c r="AA36" i="5"/>
  <c r="Y31" i="5"/>
  <c r="AB30" i="5"/>
  <c r="AC30" i="5" s="1"/>
  <c r="AA30" i="5"/>
  <c r="AB29" i="5"/>
  <c r="AC29" i="5" s="1"/>
  <c r="AA29" i="5"/>
  <c r="AB28" i="5"/>
  <c r="AC28" i="5" s="1"/>
  <c r="AA28" i="5"/>
  <c r="AB27" i="5"/>
  <c r="AC27" i="5" s="1"/>
  <c r="AA27" i="5"/>
  <c r="AB26" i="5"/>
  <c r="AC26" i="5" s="1"/>
  <c r="AA26" i="5"/>
  <c r="AB25" i="5"/>
  <c r="AC25" i="5" s="1"/>
  <c r="AA25" i="5"/>
  <c r="AB24" i="5"/>
  <c r="AC24" i="5" s="1"/>
  <c r="AA24" i="5"/>
  <c r="AB23" i="5"/>
  <c r="AC23" i="5" s="1"/>
  <c r="AA23" i="5"/>
  <c r="AB22" i="5"/>
  <c r="AA22" i="5"/>
  <c r="AA17" i="5"/>
  <c r="AB8" i="5"/>
  <c r="AC8" i="5" s="1"/>
  <c r="AB7" i="5"/>
  <c r="U68" i="2"/>
  <c r="U44" i="2"/>
  <c r="AA96" i="3"/>
  <c r="AB51" i="5" l="1"/>
  <c r="AA51" i="5"/>
  <c r="AC36" i="5"/>
  <c r="AC51" i="5" s="1"/>
  <c r="AA31" i="5"/>
  <c r="AB31" i="5"/>
  <c r="AB17" i="5"/>
  <c r="AC22" i="5"/>
  <c r="AC31" i="5" s="1"/>
  <c r="AC7" i="5"/>
  <c r="AC17" i="5" s="1"/>
  <c r="M33" i="1"/>
  <c r="M34" i="1"/>
  <c r="M35" i="1"/>
  <c r="M36" i="1"/>
  <c r="M37" i="1"/>
  <c r="M32" i="1"/>
  <c r="L33" i="1"/>
  <c r="L34" i="1"/>
  <c r="L35" i="1"/>
  <c r="L36" i="1"/>
  <c r="L37" i="1"/>
  <c r="L32" i="1"/>
  <c r="N8" i="2"/>
  <c r="N9" i="2"/>
  <c r="N10" i="2"/>
  <c r="M40" i="5"/>
  <c r="N40" i="5" s="1"/>
  <c r="M24" i="1"/>
  <c r="M25" i="1"/>
  <c r="M23" i="1"/>
  <c r="M26" i="1" s="1"/>
  <c r="M28" i="1" s="1"/>
  <c r="L24" i="1"/>
  <c r="L25" i="1"/>
  <c r="L23" i="1"/>
  <c r="O12" i="1"/>
  <c r="O13" i="1"/>
  <c r="O14" i="1"/>
  <c r="O11" i="1"/>
  <c r="N12" i="1"/>
  <c r="N13" i="1"/>
  <c r="N14" i="1"/>
  <c r="N11" i="1"/>
  <c r="K11" i="8"/>
  <c r="N67" i="5"/>
  <c r="M63" i="5"/>
  <c r="N34" i="1" s="1"/>
  <c r="M64" i="5"/>
  <c r="N35" i="1" s="1"/>
  <c r="M65" i="5"/>
  <c r="N36" i="1" s="1"/>
  <c r="M66" i="5"/>
  <c r="N37" i="1" s="1"/>
  <c r="M67" i="5"/>
  <c r="M68" i="5"/>
  <c r="N68" i="5" s="1"/>
  <c r="M69" i="5"/>
  <c r="N69" i="5" s="1"/>
  <c r="M70" i="5"/>
  <c r="N70" i="5" s="1"/>
  <c r="M71" i="5"/>
  <c r="N71" i="5" s="1"/>
  <c r="M72" i="5"/>
  <c r="N72" i="5" s="1"/>
  <c r="M73" i="5"/>
  <c r="N73" i="5" s="1"/>
  <c r="M74" i="5"/>
  <c r="N74" i="5" s="1"/>
  <c r="M75" i="5"/>
  <c r="N75" i="5" s="1"/>
  <c r="M76" i="5"/>
  <c r="N76" i="5" s="1"/>
  <c r="M77" i="5"/>
  <c r="N77" i="5" s="1"/>
  <c r="M78" i="5"/>
  <c r="N78" i="5" s="1"/>
  <c r="M79" i="5"/>
  <c r="N79" i="5" s="1"/>
  <c r="M80" i="5"/>
  <c r="N80" i="5" s="1"/>
  <c r="M81" i="5"/>
  <c r="N81" i="5" s="1"/>
  <c r="M82" i="5"/>
  <c r="N82" i="5" s="1"/>
  <c r="M83" i="5"/>
  <c r="N83" i="5" s="1"/>
  <c r="M84" i="5"/>
  <c r="N84" i="5" s="1"/>
  <c r="M85" i="5"/>
  <c r="N85" i="5" s="1"/>
  <c r="M62" i="5"/>
  <c r="N62" i="5" s="1"/>
  <c r="M61" i="5"/>
  <c r="N61" i="5" s="1"/>
  <c r="L40" i="5"/>
  <c r="M54" i="5"/>
  <c r="N54" i="5" s="1"/>
  <c r="M53" i="5"/>
  <c r="N53" i="5" s="1"/>
  <c r="M52" i="5"/>
  <c r="M51" i="5"/>
  <c r="N51" i="5" s="1"/>
  <c r="M50" i="5"/>
  <c r="N50" i="5" s="1"/>
  <c r="M49" i="5"/>
  <c r="N49" i="5" s="1"/>
  <c r="M48" i="5"/>
  <c r="N48" i="5" s="1"/>
  <c r="M47" i="5"/>
  <c r="N47" i="5" s="1"/>
  <c r="M46" i="5"/>
  <c r="N46" i="5" s="1"/>
  <c r="M45" i="5"/>
  <c r="N45" i="5" s="1"/>
  <c r="M44" i="5"/>
  <c r="N44" i="5" s="1"/>
  <c r="M43" i="5"/>
  <c r="N43" i="5" s="1"/>
  <c r="M42" i="5"/>
  <c r="N42" i="5" s="1"/>
  <c r="M41" i="5"/>
  <c r="N41" i="5" s="1"/>
  <c r="L42" i="5"/>
  <c r="L41" i="5"/>
  <c r="N52" i="5"/>
  <c r="L63" i="5"/>
  <c r="L64" i="5"/>
  <c r="L65" i="5"/>
  <c r="L66" i="5"/>
  <c r="L67" i="5"/>
  <c r="L68" i="5"/>
  <c r="L69" i="5"/>
  <c r="L70" i="5"/>
  <c r="L71" i="5"/>
  <c r="L72" i="5"/>
  <c r="L73" i="5"/>
  <c r="L74" i="5"/>
  <c r="L75" i="5"/>
  <c r="L76" i="5"/>
  <c r="L77" i="5"/>
  <c r="L78" i="5"/>
  <c r="L79" i="5"/>
  <c r="L80" i="5"/>
  <c r="L81" i="5"/>
  <c r="L82" i="5"/>
  <c r="L83" i="5"/>
  <c r="L84" i="5"/>
  <c r="L85" i="5"/>
  <c r="L62" i="5"/>
  <c r="L61" i="5"/>
  <c r="L54" i="5"/>
  <c r="L53" i="5"/>
  <c r="L52" i="5"/>
  <c r="L51" i="5"/>
  <c r="L50" i="5"/>
  <c r="L49" i="5"/>
  <c r="L48" i="5"/>
  <c r="L47" i="5"/>
  <c r="L46" i="5"/>
  <c r="L45" i="5"/>
  <c r="L44" i="5"/>
  <c r="L43" i="5"/>
  <c r="M22" i="5"/>
  <c r="N22" i="5" s="1"/>
  <c r="M31" i="5"/>
  <c r="N31" i="5" s="1"/>
  <c r="M30" i="5"/>
  <c r="N30" i="5" s="1"/>
  <c r="M29" i="5"/>
  <c r="N29" i="5" s="1"/>
  <c r="M28" i="5"/>
  <c r="N28" i="5" s="1"/>
  <c r="M27" i="5"/>
  <c r="N27" i="5" s="1"/>
  <c r="M26" i="5"/>
  <c r="N26" i="5" s="1"/>
  <c r="M25" i="5"/>
  <c r="N25" i="5" s="1"/>
  <c r="M24" i="5"/>
  <c r="N24" i="5" s="1"/>
  <c r="M23" i="5"/>
  <c r="N23" i="5" s="1"/>
  <c r="L32" i="5"/>
  <c r="O43" i="1" l="1"/>
  <c r="N65" i="5"/>
  <c r="N66" i="5"/>
  <c r="N64" i="5"/>
  <c r="N63" i="5"/>
  <c r="L86" i="5"/>
  <c r="N33" i="1"/>
  <c r="O15" i="1"/>
  <c r="L55" i="5"/>
  <c r="M32" i="5"/>
  <c r="O3" i="1"/>
  <c r="N17" i="5"/>
  <c r="N96" i="3"/>
  <c r="N17" i="2" s="1"/>
  <c r="N77" i="2"/>
  <c r="M11" i="2"/>
  <c r="F23" i="1" s="1"/>
  <c r="M53" i="2"/>
  <c r="N68" i="2"/>
  <c r="N27" i="2"/>
  <c r="N50" i="2"/>
  <c r="N52" i="2"/>
  <c r="N37" i="2"/>
  <c r="N38" i="2"/>
  <c r="N39" i="2"/>
  <c r="N40" i="2"/>
  <c r="N41" i="2"/>
  <c r="N42" i="2"/>
  <c r="N43" i="2"/>
  <c r="N44" i="2"/>
  <c r="N45" i="2"/>
  <c r="N46" i="2"/>
  <c r="N47" i="2"/>
  <c r="N48" i="2"/>
  <c r="N49" i="2"/>
  <c r="N51" i="2"/>
  <c r="N35" i="2"/>
  <c r="N34" i="2"/>
  <c r="N36" i="2"/>
  <c r="N7" i="2"/>
  <c r="G64" i="2"/>
  <c r="G74" i="2"/>
  <c r="G68" i="2"/>
  <c r="G66" i="2"/>
  <c r="G59" i="2"/>
  <c r="G50" i="2"/>
  <c r="G43" i="2"/>
  <c r="G30" i="2"/>
  <c r="G21" i="2"/>
  <c r="G12" i="2"/>
  <c r="N28" i="2" l="1"/>
  <c r="O7" i="1"/>
  <c r="N53" i="2"/>
  <c r="N79" i="2" s="1"/>
  <c r="M43" i="8"/>
  <c r="M41" i="8"/>
  <c r="M39" i="8"/>
  <c r="M37" i="8"/>
  <c r="M22" i="8"/>
  <c r="M24" i="8"/>
  <c r="M28" i="8" s="1"/>
  <c r="M26" i="8"/>
  <c r="M45" i="8" l="1"/>
  <c r="G75" i="2"/>
  <c r="I2" i="1" l="1"/>
  <c r="G65" i="2" l="1"/>
  <c r="G67" i="2"/>
  <c r="G69" i="2" l="1"/>
  <c r="K53" i="2"/>
  <c r="O8" i="1" l="1"/>
  <c r="I12" i="1"/>
  <c r="I11" i="1"/>
  <c r="M56" i="3"/>
  <c r="F24" i="1" s="1"/>
  <c r="M96" i="3"/>
  <c r="F25" i="1" s="1"/>
  <c r="G33" i="1"/>
  <c r="F33" i="1"/>
  <c r="F34" i="1"/>
  <c r="E33" i="1"/>
  <c r="E34" i="1"/>
  <c r="F32" i="1"/>
  <c r="G32" i="1"/>
  <c r="E32" i="1"/>
  <c r="B33" i="1"/>
  <c r="B34" i="1"/>
  <c r="B32" i="1"/>
  <c r="N24" i="1"/>
  <c r="N25" i="1"/>
  <c r="N23" i="1"/>
  <c r="I24" i="1"/>
  <c r="I25" i="1"/>
  <c r="I23" i="1"/>
  <c r="I36" i="1"/>
  <c r="I37" i="1"/>
  <c r="I33" i="1"/>
  <c r="I34" i="1"/>
  <c r="I35" i="1"/>
  <c r="I32" i="1"/>
  <c r="M55" i="5"/>
  <c r="N26" i="1" s="1"/>
  <c r="N28" i="1" s="1"/>
  <c r="N32" i="1"/>
  <c r="K86" i="5"/>
  <c r="O23" i="1"/>
  <c r="G24" i="1"/>
  <c r="F35" i="1" l="1"/>
  <c r="M38" i="1"/>
  <c r="M40" i="1" s="1"/>
  <c r="E35" i="1"/>
  <c r="J55" i="5" l="1"/>
  <c r="O25" i="1"/>
  <c r="J86" i="5"/>
  <c r="O24" i="1" l="1"/>
  <c r="N55" i="5"/>
  <c r="O33" i="1"/>
  <c r="M86" i="5"/>
  <c r="O17" i="1" s="1"/>
  <c r="O19" i="1" s="1"/>
  <c r="O35" i="1"/>
  <c r="O34" i="1"/>
  <c r="O32" i="1"/>
  <c r="N32" i="5"/>
  <c r="O26" i="1" l="1"/>
  <c r="O28" i="1" s="1"/>
  <c r="N38" i="1"/>
  <c r="N40" i="1" s="1"/>
  <c r="N86" i="5"/>
  <c r="O38" i="1" s="1"/>
  <c r="O40" i="1" s="1"/>
  <c r="G25" i="1"/>
  <c r="M68" i="2"/>
  <c r="F37" i="1" s="1"/>
  <c r="G37" i="1"/>
  <c r="G34" i="1"/>
  <c r="G76" i="2"/>
  <c r="G77" i="2" s="1"/>
  <c r="O42" i="1" l="1"/>
  <c r="O48" i="1" s="1"/>
  <c r="G35" i="1"/>
  <c r="F40" i="1"/>
  <c r="G38" i="1"/>
  <c r="G26" i="1"/>
  <c r="G8" i="1"/>
  <c r="G40" i="1" l="1"/>
  <c r="G23" i="1"/>
  <c r="G14" i="1"/>
  <c r="G13" i="1"/>
  <c r="G11" i="1"/>
  <c r="G10" i="1"/>
  <c r="G9" i="1"/>
  <c r="G7" i="1"/>
  <c r="F28" i="1" l="1"/>
  <c r="G28" i="1"/>
  <c r="G12" i="1"/>
  <c r="G19" i="1" s="1"/>
  <c r="F42" i="1" l="1"/>
  <c r="G42" i="1"/>
  <c r="G79" i="2"/>
  <c r="V79" i="2"/>
  <c r="G43" i="1" s="1"/>
  <c r="G49" i="1" l="1"/>
  <c r="O4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Landyn Waugh</author>
  </authors>
  <commentList>
    <comment ref="G74" authorId="0" shapeId="0" xr:uid="{00000000-0006-0000-0100-000001000000}">
      <text>
        <r>
          <rPr>
            <b/>
            <sz val="8"/>
            <color indexed="81"/>
            <rFont val="Tahoma"/>
            <family val="2"/>
          </rPr>
          <t>Landyn Waugh:</t>
        </r>
        <r>
          <rPr>
            <sz val="8"/>
            <color indexed="81"/>
            <rFont val="Tahoma"/>
            <family val="2"/>
          </rPr>
          <t xml:space="preserve">
Check formula
</t>
        </r>
      </text>
    </comment>
  </commentList>
</comments>
</file>

<file path=xl/sharedStrings.xml><?xml version="1.0" encoding="utf-8"?>
<sst xmlns="http://schemas.openxmlformats.org/spreadsheetml/2006/main" count="405" uniqueCount="242">
  <si>
    <t>Current Assets</t>
  </si>
  <si>
    <t>Value</t>
  </si>
  <si>
    <t>Current Liabilities</t>
  </si>
  <si>
    <t>Balance</t>
  </si>
  <si>
    <t>Quantity</t>
  </si>
  <si>
    <t>Total Current Assets</t>
  </si>
  <si>
    <t>Principal due within 12 months on term liabilities</t>
  </si>
  <si>
    <t>Total Current Liabilites</t>
  </si>
  <si>
    <t>Intermediate Assets</t>
  </si>
  <si>
    <t>Market Value</t>
  </si>
  <si>
    <t>Total Intermediate Assets</t>
  </si>
  <si>
    <t>Loan</t>
  </si>
  <si>
    <t>Interest Rate</t>
  </si>
  <si>
    <t>Principal Balance</t>
  </si>
  <si>
    <t>Principal Due</t>
  </si>
  <si>
    <t>Intermed Balance</t>
  </si>
  <si>
    <t>Total Intermediate Liabilities</t>
  </si>
  <si>
    <t>Long Term Assets</t>
  </si>
  <si>
    <t>Acres</t>
  </si>
  <si>
    <t>Total Long Term Assets</t>
  </si>
  <si>
    <t>Lg Term Balance</t>
  </si>
  <si>
    <t>Total Long Term Liabilities</t>
  </si>
  <si>
    <t>Total Farm Assets</t>
  </si>
  <si>
    <t>Cost 
Value</t>
  </si>
  <si>
    <t>(B) Prepaid exp &amp; suppl.</t>
  </si>
  <si>
    <t>(A) Cash &amp; checking</t>
  </si>
  <si>
    <t>(C) Growing crops</t>
  </si>
  <si>
    <t>(D) Accounts receivable</t>
  </si>
  <si>
    <t>(E) Hedging accounts</t>
  </si>
  <si>
    <t>(F) Other current assets</t>
  </si>
  <si>
    <t>(G) Crops</t>
  </si>
  <si>
    <t>(H) Livestock held for sale</t>
  </si>
  <si>
    <t>(I) Breeding livestock</t>
  </si>
  <si>
    <t>(J) Machinery</t>
  </si>
  <si>
    <t>(K) Titled vehicles</t>
  </si>
  <si>
    <t>(L) Other intermediate assets</t>
  </si>
  <si>
    <t>(M) Land</t>
  </si>
  <si>
    <t>(N) Bldgs &amp; improve.</t>
  </si>
  <si>
    <t>(O) Other long term assets</t>
  </si>
  <si>
    <t>Total Assets</t>
  </si>
  <si>
    <t>Total Farm Liabilities</t>
  </si>
  <si>
    <t>Personal Liabilites</t>
  </si>
  <si>
    <t>Total Liabilities</t>
  </si>
  <si>
    <t>Net Worth</t>
  </si>
  <si>
    <t>I certify that my statements on this balance sheet are true, complete, and correct to the best of my knowledge and belief.</t>
  </si>
  <si>
    <t>Schedule A: Cash and checking</t>
  </si>
  <si>
    <t>Total cash and checking</t>
  </si>
  <si>
    <t>Schedule B: Prepaid expenses and supplies</t>
  </si>
  <si>
    <t>Value Per Unit</t>
  </si>
  <si>
    <t>Total prepaid expenses and supplies</t>
  </si>
  <si>
    <t>Total growing crops</t>
  </si>
  <si>
    <t>Total accounts receivable</t>
  </si>
  <si>
    <t>Schedule E: Hedging accounts</t>
  </si>
  <si>
    <t>Schedule D: Accounts receivable</t>
  </si>
  <si>
    <t>Schedule C: Growing crops</t>
  </si>
  <si>
    <t>Total hedging accounts</t>
  </si>
  <si>
    <t>Schedule F: Other current assets</t>
  </si>
  <si>
    <t>Total other current assets</t>
  </si>
  <si>
    <t>Crop</t>
  </si>
  <si>
    <t>Description</t>
  </si>
  <si>
    <t>Total crop inventory</t>
  </si>
  <si>
    <t>Schedule G: Crop inventory</t>
  </si>
  <si>
    <t>Schedule H: Livestock held for sale</t>
  </si>
  <si>
    <t>(T) Payables &amp; accr exp</t>
  </si>
  <si>
    <t>(U) Current loans</t>
  </si>
  <si>
    <t>Livestock</t>
  </si>
  <si>
    <t># of Head</t>
  </si>
  <si>
    <t>Avg Weight</t>
  </si>
  <si>
    <t>Total livestock held for sale</t>
  </si>
  <si>
    <t>Schedule I: Breeding livestock</t>
  </si>
  <si>
    <t>Total breeding livestock</t>
  </si>
  <si>
    <t>Mkt Value Per Hd</t>
  </si>
  <si>
    <t>Schedule K: Titled Vehicles</t>
  </si>
  <si>
    <t>See attached page</t>
  </si>
  <si>
    <t>Schedule L: Other intermediate assets</t>
  </si>
  <si>
    <t>Total other intermediate assets</t>
  </si>
  <si>
    <t>Total current assets</t>
  </si>
  <si>
    <t>First Bank of Berne Borrower Authorization</t>
  </si>
  <si>
    <t>I hereby authorize First Bank of Berne to verify my past and present employment earnings, records, bank accounts, stock holdings, and any other asset balances that are needed to process my loan application.
I further authorize First Bank of Berne to order a consumer credit report and verify other credit information, including past and present mortgage and landlord references.
The information First Bank of Berne obtains is only to be used in the processing of my application for a loan.
If I am requesting a loan from First Bank of Berne to payoff an existing debt with another financial institution, I hereby authorize First Bank of Berne to obtain a payoff figure on the existing loan.</t>
  </si>
  <si>
    <t>Make/Model</t>
  </si>
  <si>
    <t>Model Year</t>
  </si>
  <si>
    <t>Serial No./VIN</t>
  </si>
  <si>
    <t>Pct. Ownership</t>
  </si>
  <si>
    <t>Cost
Value</t>
  </si>
  <si>
    <t>Market
Value</t>
  </si>
  <si>
    <t>Total titled vehicles</t>
  </si>
  <si>
    <t>Year
Purchased</t>
  </si>
  <si>
    <t>Schedule M: Land</t>
  </si>
  <si>
    <t>Mkt Value Per Acre</t>
  </si>
  <si>
    <t>Schedule N: Buildings and improvements</t>
  </si>
  <si>
    <t>Schedule O: Other long term assets</t>
  </si>
  <si>
    <t>Total intermediate assets</t>
  </si>
  <si>
    <t>Total long term assets</t>
  </si>
  <si>
    <t>Schedule J: Machinery and equipment</t>
  </si>
  <si>
    <t>Total machinery and equipment</t>
  </si>
  <si>
    <t>Accrued interest</t>
  </si>
  <si>
    <t>Total accounts payable and other accrued expenses</t>
  </si>
  <si>
    <t>Schedule U: Current loans</t>
  </si>
  <si>
    <t>Intermediate Liabilities (V)</t>
  </si>
  <si>
    <t>Long Term Liabilites (W)</t>
  </si>
  <si>
    <t>Schedule V: Intermediate loans</t>
  </si>
  <si>
    <t>Accrued Interest</t>
  </si>
  <si>
    <t>Payment Frequency</t>
  </si>
  <si>
    <t>Maturity Date</t>
  </si>
  <si>
    <t>Last Pymt. Date</t>
  </si>
  <si>
    <t>Total current loans</t>
  </si>
  <si>
    <t>Total intermediate loans</t>
  </si>
  <si>
    <t>Total current liabilities</t>
  </si>
  <si>
    <t>Current liabilties</t>
  </si>
  <si>
    <t>Intermediate liabilities</t>
  </si>
  <si>
    <t>Long term liabilities</t>
  </si>
  <si>
    <t>Schedule W: Long term loans</t>
  </si>
  <si>
    <t>Additional loans</t>
  </si>
  <si>
    <t>Additional land</t>
  </si>
  <si>
    <t>Total land</t>
  </si>
  <si>
    <t>Total bldgs and improvements</t>
  </si>
  <si>
    <t>Actual/</t>
  </si>
  <si>
    <t>My</t>
  </si>
  <si>
    <t>X</t>
  </si>
  <si>
    <t>Actual</t>
  </si>
  <si>
    <t>Yield</t>
  </si>
  <si>
    <t>Income</t>
  </si>
  <si>
    <t>Corn</t>
  </si>
  <si>
    <t>Soybeans</t>
  </si>
  <si>
    <t>Wheat</t>
  </si>
  <si>
    <t>Hay</t>
  </si>
  <si>
    <t>Cash and Share Rental Agreements</t>
  </si>
  <si>
    <t>Rented Farm: Legal Desc.</t>
  </si>
  <si>
    <t>Landlord</t>
  </si>
  <si>
    <t>Type of Lease</t>
  </si>
  <si>
    <t>Expires</t>
  </si>
  <si>
    <t>Annual Cash Rent</t>
  </si>
  <si>
    <t>Value Per cwt</t>
  </si>
  <si>
    <t>Machinery, Equipment, and Vehicles</t>
  </si>
  <si>
    <t>Date of Financial Information:</t>
  </si>
  <si>
    <t>Name(s):</t>
  </si>
  <si>
    <t>Farm Planting Program</t>
  </si>
  <si>
    <t>Total long term loans</t>
  </si>
  <si>
    <t>Instructions:</t>
  </si>
  <si>
    <t>Loan Name</t>
  </si>
  <si>
    <t>Account Payable to</t>
  </si>
  <si>
    <t>Address</t>
  </si>
  <si>
    <t>Weekly</t>
  </si>
  <si>
    <t>Bi-Weekly</t>
  </si>
  <si>
    <t>Monthly</t>
  </si>
  <si>
    <t>Payment
Frequency</t>
  </si>
  <si>
    <t>Farm Property 
Insurance Company</t>
  </si>
  <si>
    <t>Farm Property 
Insurance Agent</t>
  </si>
  <si>
    <t xml:space="preserve">Insurance Information </t>
  </si>
  <si>
    <t>Crop Insurance 
Company</t>
  </si>
  <si>
    <t>Crop Insurance 
Agent</t>
  </si>
  <si>
    <t>Crop InsurancePolicy Type</t>
  </si>
  <si>
    <t>Crop Insurance Coverage</t>
  </si>
  <si>
    <t>Crop Insurance APH</t>
  </si>
  <si>
    <t>Acreage Information</t>
  </si>
  <si>
    <t>Number of acres you are farming</t>
  </si>
  <si>
    <t>Number of acres owned</t>
  </si>
  <si>
    <t>Number of acres cash rented</t>
  </si>
  <si>
    <t>Number of acres share rented</t>
  </si>
  <si>
    <t>Bushels</t>
  </si>
  <si>
    <t>for Feed</t>
  </si>
  <si>
    <t>—</t>
  </si>
  <si>
    <t>Expected Price</t>
  </si>
  <si>
    <t>=</t>
  </si>
  <si>
    <t>Gross</t>
  </si>
  <si>
    <t>Total</t>
  </si>
  <si>
    <t>Other (Silage, Oats, etc.)</t>
  </si>
  <si>
    <t>On the "Assets" tab:</t>
  </si>
  <si>
    <t>- Enter details about your current, intermediate, and long-term assets in their respective sections (e.g., cash, crops, livestock, land, buildings, and vehicles).</t>
  </si>
  <si>
    <t>- Provide descriptions and values as requested in the gray-shaded cells under each schedule (e.g., Schedule A for cash and checking accounts).</t>
  </si>
  <si>
    <t>On the "Start Here" tab:</t>
  </si>
  <si>
    <t>On the "Liabilities" tab:</t>
  </si>
  <si>
    <t>- Input all liabilities, including current loans, accounts payable, intermediate loans, and long-term loans.</t>
  </si>
  <si>
    <t>- Include details such as loan names, balances, interest rates, and payment schedules in their respective sections.</t>
  </si>
  <si>
    <t>On this tab:</t>
  </si>
  <si>
    <t>- Enter details about machinery, equipment, and titled vehicles. Include make/model, year purchased, serial numbers (if applicable), cost value, and market value.</t>
  </si>
  <si>
    <t>On the "Crop Plan' tab:</t>
  </si>
  <si>
    <t>- Provide information about acreage owned or rented, crop production details (actual and projected), and rental agreements in the designated sections.</t>
  </si>
  <si>
    <t>On the "Balance Sheet' tab;</t>
  </si>
  <si>
    <t>- Review the auto-calculated balance sheet to ensure it accurately reflects the data you entered in prior tabs.</t>
  </si>
  <si>
    <t>- This sheet consolidates all assets and liabilities into a comprehensive financial statement.</t>
  </si>
  <si>
    <t>At the bottom of the "Balance Sheet" tab:</t>
  </si>
  <si>
    <t>- Sign and date to certify that all information provided is true and accurate to the best of your knowledge.</t>
  </si>
  <si>
    <t>- Ensure all required fields are completed before submission to avoid delays in processing.</t>
  </si>
  <si>
    <t>- If you need assistance or have questions while completing this form, please contact your loan officer.</t>
  </si>
  <si>
    <t>- Accuracy: Ensure all values are accurate and up-to-date. Double-check figures before submission.</t>
  </si>
  <si>
    <t>- Gray-Shaded Cells: All data must be entered into the gray-shaded cells across the various tabs. These cells are designed for user input, while other areas are locked or auto-calculated.</t>
  </si>
  <si>
    <t>Date:</t>
  </si>
  <si>
    <t>Signature:</t>
  </si>
  <si>
    <r>
      <rPr>
        <b/>
        <sz val="11"/>
        <color theme="1"/>
        <rFont val="Calibri"/>
        <family val="2"/>
        <scheme val="minor"/>
      </rPr>
      <t xml:space="preserve">- Enter Name(s): </t>
    </r>
    <r>
      <rPr>
        <sz val="11"/>
        <color theme="1"/>
        <rFont val="Calibri"/>
        <family val="2"/>
        <scheme val="minor"/>
      </rPr>
      <t>in the designated gray-shaded cell at the top of this page, Provide your full Name(s) or the Name of your business.</t>
    </r>
  </si>
  <si>
    <r>
      <rPr>
        <b/>
        <sz val="11"/>
        <color theme="1"/>
        <rFont val="Calibri"/>
        <family val="2"/>
        <scheme val="minor"/>
      </rPr>
      <t xml:space="preserve">- Effective Date: </t>
    </r>
    <r>
      <rPr>
        <sz val="11"/>
        <color theme="1"/>
        <rFont val="Calibri"/>
        <family val="2"/>
        <scheme val="minor"/>
      </rPr>
      <t>Enter the date for which the financial information is accurate in the gray-shaded cell labeled "Date of Financial Information" located above.</t>
    </r>
  </si>
  <si>
    <t>General Information</t>
  </si>
  <si>
    <t>Step 1: Start Here</t>
  </si>
  <si>
    <t>Step 2: Assets</t>
  </si>
  <si>
    <t>Step 3: Liabilities</t>
  </si>
  <si>
    <t>Step 4: Machinery, Equipment, and Vehicles</t>
  </si>
  <si>
    <t>Step 5: Crop Plan (if applicable)</t>
  </si>
  <si>
    <t>Step 6: Review Auto-Calculated Balance Sheet</t>
  </si>
  <si>
    <t>Step 7: Certification</t>
  </si>
  <si>
    <t>Semi-Annual</t>
  </si>
  <si>
    <t>Annual</t>
  </si>
  <si>
    <t>Payment Amount</t>
  </si>
  <si>
    <t>Last Payment Date</t>
  </si>
  <si>
    <t>Farm Assets</t>
  </si>
  <si>
    <t>Personal Assets</t>
  </si>
  <si>
    <t>Savings and checking</t>
  </si>
  <si>
    <t>Stocks and bonds</t>
  </si>
  <si>
    <t>Total stocks and bonds</t>
  </si>
  <si>
    <t>Total savings and checking</t>
  </si>
  <si>
    <t>Other personal current assets</t>
  </si>
  <si>
    <t>Total other personal current assets</t>
  </si>
  <si>
    <t>Furnishings and appliances</t>
  </si>
  <si>
    <t>Total furnishings and appliances</t>
  </si>
  <si>
    <t>Personal Vehicles</t>
  </si>
  <si>
    <t>Total personal vehicles</t>
  </si>
  <si>
    <t>VIN</t>
  </si>
  <si>
    <t>Person Insured</t>
  </si>
  <si>
    <t>Beneficiary</t>
  </si>
  <si>
    <t>Face Value</t>
  </si>
  <si>
    <t>Total cash value of life insurance</t>
  </si>
  <si>
    <t>Cash value of life insurance</t>
  </si>
  <si>
    <t>Retirement Accounts</t>
  </si>
  <si>
    <t>Total retirement accounts</t>
  </si>
  <si>
    <t>Personal business investment</t>
  </si>
  <si>
    <t>Total personal business investment</t>
  </si>
  <si>
    <t>Personal real estate</t>
  </si>
  <si>
    <t>Total personal real estate</t>
  </si>
  <si>
    <t>Other intermediate or long term assets</t>
  </si>
  <si>
    <t>Total other intermediate or long term assets</t>
  </si>
  <si>
    <t>Total personal assets</t>
  </si>
  <si>
    <t>Farm Liabilities</t>
  </si>
  <si>
    <t>Personal Liabilities</t>
  </si>
  <si>
    <t>Personal current loans</t>
  </si>
  <si>
    <t>Total personal current loans</t>
  </si>
  <si>
    <t>Personal intermediate loans</t>
  </si>
  <si>
    <t>Personal long term loans</t>
  </si>
  <si>
    <t>Total personal long term loans</t>
  </si>
  <si>
    <t>Total personal intermediate loans</t>
  </si>
  <si>
    <t>Schedule T: Accounts payable and other accrued expenses</t>
  </si>
  <si>
    <t>Schedule J: Machinery and equipment (continued)</t>
  </si>
  <si>
    <t>Farm Financial Statement</t>
  </si>
  <si>
    <t>Projected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</si>
</sst>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7" x14ac:knownFonts="1">
    <font>
      <sz val="11"/>
      <color theme="1"/>
      <name val="Calibri"/>
      <family val="2"/>
      <scheme val="minor"/>
    </font>
    <font>
      <sz val="11"/>
      <color theme="1"/>
      <name val="Calibri"/>
      <family val="2"/>
      <scheme val="minor"/>
    </font>
    <font>
      <sz val="9"/>
      <color theme="1"/>
      <name val="Calibri"/>
      <family val="2"/>
      <scheme val="minor"/>
    </font>
    <font>
      <b/>
      <i/>
      <sz val="11"/>
      <color theme="1"/>
      <name val="Calibri"/>
      <family val="2"/>
      <scheme val="minor"/>
    </font>
    <font>
      <b/>
      <sz val="9"/>
      <color theme="1"/>
      <name val="Calibri"/>
      <family val="2"/>
      <scheme val="minor"/>
    </font>
    <font>
      <b/>
      <sz val="10"/>
      <color theme="1"/>
      <name val="Calibri"/>
      <family val="2"/>
      <scheme val="minor"/>
    </font>
    <font>
      <b/>
      <sz val="16"/>
      <color theme="1"/>
      <name val="Calibri"/>
      <family val="2"/>
      <scheme val="minor"/>
    </font>
    <font>
      <sz val="8"/>
      <color indexed="81"/>
      <name val="Tahoma"/>
      <family val="2"/>
    </font>
    <font>
      <b/>
      <sz val="8"/>
      <color indexed="81"/>
      <name val="Tahoma"/>
      <family val="2"/>
    </font>
    <font>
      <sz val="9"/>
      <color rgb="FFFF0000"/>
      <name val="Calibri"/>
      <family val="2"/>
      <scheme val="minor"/>
    </font>
    <font>
      <sz val="9"/>
      <name val="Calibri"/>
      <family val="2"/>
      <scheme val="minor"/>
    </font>
    <font>
      <b/>
      <sz val="9"/>
      <name val="Calibri"/>
      <family val="2"/>
      <scheme val="minor"/>
    </font>
    <font>
      <sz val="11"/>
      <color rgb="FFFF0000"/>
      <name val="Calibri"/>
      <family val="2"/>
      <scheme val="minor"/>
    </font>
    <font>
      <b/>
      <sz val="11"/>
      <color theme="1"/>
      <name val="Calibri"/>
      <family val="2"/>
      <scheme val="minor"/>
    </font>
    <font>
      <sz val="10"/>
      <color theme="1"/>
      <name val="Calibri"/>
      <family val="2"/>
      <scheme val="minor"/>
    </font>
    <font>
      <b/>
      <u/>
      <sz val="12"/>
      <color theme="1"/>
      <name val="Calibri"/>
      <family val="2"/>
      <scheme val="minor"/>
    </font>
    <font>
      <u/>
      <sz val="28"/>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s>
  <borders count="8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auto="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bottom style="thin">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bottom style="thin">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hair">
        <color indexed="64"/>
      </left>
      <right style="medium">
        <color indexed="64"/>
      </right>
      <top style="hair">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style="thin">
        <color indexed="64"/>
      </top>
      <bottom style="hair">
        <color indexed="64"/>
      </bottom>
      <diagonal/>
    </border>
    <border>
      <left/>
      <right style="hair">
        <color indexed="64"/>
      </right>
      <top style="thin">
        <color indexed="64"/>
      </top>
      <bottom/>
      <diagonal/>
    </border>
    <border>
      <left/>
      <right style="hair">
        <color indexed="64"/>
      </right>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medium">
        <color indexed="64"/>
      </left>
      <right style="hair">
        <color indexed="64"/>
      </right>
      <top style="thin">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top style="thin">
        <color indexed="64"/>
      </top>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right style="thin">
        <color indexed="64"/>
      </right>
      <top/>
      <bottom style="medium">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hair">
        <color indexed="64"/>
      </right>
      <top/>
      <bottom style="hair">
        <color indexed="64"/>
      </bottom>
      <diagonal/>
    </border>
    <border>
      <left style="hair">
        <color indexed="64"/>
      </left>
      <right style="medium">
        <color indexed="64"/>
      </right>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top/>
      <bottom style="medium">
        <color indexed="64"/>
      </bottom>
      <diagonal/>
    </border>
    <border>
      <left style="hair">
        <color indexed="64"/>
      </left>
      <right style="hair">
        <color indexed="64"/>
      </right>
      <top/>
      <bottom/>
      <diagonal/>
    </border>
    <border>
      <left style="hair">
        <color indexed="64"/>
      </left>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370">
    <xf numFmtId="0" fontId="0" fillId="0" borderId="0" xfId="0"/>
    <xf numFmtId="0" fontId="0" fillId="2" borderId="0" xfId="0" applyFill="1"/>
    <xf numFmtId="14" fontId="2" fillId="3" borderId="20" xfId="0" applyNumberFormat="1" applyFont="1" applyFill="1" applyBorder="1" applyAlignment="1" applyProtection="1">
      <alignment horizontal="center"/>
      <protection locked="0"/>
    </xf>
    <xf numFmtId="0" fontId="2" fillId="3" borderId="20" xfId="2" applyNumberFormat="1" applyFont="1" applyFill="1" applyBorder="1" applyAlignment="1" applyProtection="1">
      <alignment horizontal="center"/>
      <protection locked="0"/>
    </xf>
    <xf numFmtId="10" fontId="2" fillId="3" borderId="20" xfId="2" applyNumberFormat="1" applyFont="1" applyFill="1" applyBorder="1" applyAlignment="1" applyProtection="1">
      <protection locked="0"/>
    </xf>
    <xf numFmtId="164" fontId="2" fillId="3" borderId="20" xfId="1" applyNumberFormat="1" applyFont="1" applyFill="1" applyBorder="1" applyAlignment="1" applyProtection="1">
      <protection locked="0"/>
    </xf>
    <xf numFmtId="14" fontId="2" fillId="3" borderId="23" xfId="0" applyNumberFormat="1" applyFont="1" applyFill="1" applyBorder="1" applyAlignment="1" applyProtection="1">
      <alignment horizontal="center"/>
      <protection locked="0"/>
    </xf>
    <xf numFmtId="0" fontId="2" fillId="3" borderId="23" xfId="2" applyNumberFormat="1" applyFont="1" applyFill="1" applyBorder="1" applyAlignment="1" applyProtection="1">
      <alignment horizontal="center"/>
      <protection locked="0"/>
    </xf>
    <xf numFmtId="10" fontId="2" fillId="3" borderId="23" xfId="2" applyNumberFormat="1" applyFont="1" applyFill="1" applyBorder="1" applyAlignment="1" applyProtection="1">
      <protection locked="0"/>
    </xf>
    <xf numFmtId="164" fontId="2" fillId="3" borderId="23" xfId="1" applyNumberFormat="1" applyFont="1" applyFill="1" applyBorder="1" applyAlignment="1" applyProtection="1">
      <protection locked="0"/>
    </xf>
    <xf numFmtId="0" fontId="10" fillId="3" borderId="23" xfId="2" applyNumberFormat="1" applyFont="1" applyFill="1" applyBorder="1" applyAlignment="1" applyProtection="1">
      <alignment horizontal="center"/>
      <protection locked="0"/>
    </xf>
    <xf numFmtId="164" fontId="2" fillId="3" borderId="20" xfId="1" applyNumberFormat="1" applyFont="1" applyFill="1" applyBorder="1" applyProtection="1">
      <protection locked="0"/>
    </xf>
    <xf numFmtId="164" fontId="2" fillId="3" borderId="23" xfId="1" applyNumberFormat="1" applyFont="1" applyFill="1" applyBorder="1" applyProtection="1">
      <protection locked="0"/>
    </xf>
    <xf numFmtId="0" fontId="2" fillId="3" borderId="20" xfId="0" applyFont="1" applyFill="1" applyBorder="1" applyAlignment="1" applyProtection="1">
      <alignment horizontal="center"/>
      <protection locked="0"/>
    </xf>
    <xf numFmtId="164" fontId="2" fillId="3" borderId="21" xfId="1" applyNumberFormat="1" applyFont="1" applyFill="1" applyBorder="1" applyProtection="1">
      <protection locked="0"/>
    </xf>
    <xf numFmtId="164" fontId="2" fillId="3" borderId="24" xfId="1" applyNumberFormat="1" applyFont="1" applyFill="1" applyBorder="1" applyProtection="1">
      <protection locked="0"/>
    </xf>
    <xf numFmtId="9" fontId="2" fillId="3" borderId="23" xfId="2" applyFont="1" applyFill="1" applyBorder="1" applyAlignment="1" applyProtection="1">
      <alignment horizontal="center"/>
      <protection locked="0"/>
    </xf>
    <xf numFmtId="0" fontId="2" fillId="3" borderId="23" xfId="0" applyFont="1" applyFill="1" applyBorder="1" applyAlignment="1" applyProtection="1">
      <alignment horizontal="right"/>
      <protection locked="0"/>
    </xf>
    <xf numFmtId="0" fontId="13" fillId="2" borderId="0" xfId="0" applyFont="1" applyFill="1"/>
    <xf numFmtId="9" fontId="2" fillId="3" borderId="20" xfId="2" applyFont="1" applyFill="1" applyBorder="1" applyAlignment="1" applyProtection="1">
      <alignment horizontal="center"/>
      <protection locked="0"/>
    </xf>
    <xf numFmtId="164" fontId="2" fillId="3" borderId="20" xfId="1" applyNumberFormat="1" applyFont="1" applyFill="1" applyBorder="1" applyAlignment="1" applyProtection="1">
      <alignment horizontal="right"/>
      <protection locked="0"/>
    </xf>
    <xf numFmtId="9" fontId="2" fillId="3" borderId="27" xfId="2" applyFont="1" applyFill="1" applyBorder="1" applyAlignment="1" applyProtection="1">
      <alignment horizontal="center"/>
      <protection locked="0"/>
    </xf>
    <xf numFmtId="164" fontId="2" fillId="3" borderId="28" xfId="1" applyNumberFormat="1" applyFont="1" applyFill="1" applyBorder="1" applyProtection="1">
      <protection locked="0"/>
    </xf>
    <xf numFmtId="0" fontId="2" fillId="3" borderId="27" xfId="0" applyFont="1" applyFill="1" applyBorder="1" applyAlignment="1" applyProtection="1">
      <alignment horizontal="center"/>
      <protection locked="0"/>
    </xf>
    <xf numFmtId="14" fontId="2" fillId="3" borderId="27" xfId="0" applyNumberFormat="1" applyFont="1" applyFill="1" applyBorder="1" applyAlignment="1" applyProtection="1">
      <alignment horizontal="center"/>
      <protection locked="0"/>
    </xf>
    <xf numFmtId="0" fontId="2" fillId="3" borderId="27" xfId="2" applyNumberFormat="1" applyFont="1" applyFill="1" applyBorder="1" applyAlignment="1" applyProtection="1">
      <alignment horizontal="center"/>
      <protection locked="0"/>
    </xf>
    <xf numFmtId="10" fontId="2" fillId="3" borderId="27" xfId="2" applyNumberFormat="1" applyFont="1" applyFill="1" applyBorder="1" applyAlignment="1" applyProtection="1">
      <protection locked="0"/>
    </xf>
    <xf numFmtId="164" fontId="2" fillId="3" borderId="27" xfId="1" applyNumberFormat="1" applyFont="1" applyFill="1" applyBorder="1" applyAlignment="1" applyProtection="1">
      <protection locked="0"/>
    </xf>
    <xf numFmtId="164" fontId="2" fillId="3" borderId="27" xfId="1" applyNumberFormat="1" applyFont="1" applyFill="1" applyBorder="1" applyProtection="1">
      <protection locked="0"/>
    </xf>
    <xf numFmtId="0" fontId="2" fillId="3" borderId="23" xfId="0" applyFont="1" applyFill="1" applyBorder="1" applyAlignment="1" applyProtection="1">
      <alignment horizontal="center"/>
      <protection locked="0"/>
    </xf>
    <xf numFmtId="0" fontId="2" fillId="3" borderId="23" xfId="0" applyFont="1" applyFill="1" applyBorder="1" applyProtection="1">
      <protection locked="0"/>
    </xf>
    <xf numFmtId="164" fontId="2" fillId="3" borderId="24" xfId="0" applyNumberFormat="1" applyFont="1" applyFill="1" applyBorder="1" applyAlignment="1" applyProtection="1">
      <alignment horizontal="center"/>
      <protection locked="0"/>
    </xf>
    <xf numFmtId="164" fontId="2" fillId="3" borderId="28" xfId="0" applyNumberFormat="1" applyFont="1" applyFill="1" applyBorder="1" applyAlignment="1" applyProtection="1">
      <alignment horizontal="center"/>
      <protection locked="0"/>
    </xf>
    <xf numFmtId="0" fontId="2" fillId="3" borderId="38" xfId="0" applyFont="1" applyFill="1" applyBorder="1" applyProtection="1">
      <protection locked="0"/>
    </xf>
    <xf numFmtId="164" fontId="2" fillId="3" borderId="39" xfId="1" applyNumberFormat="1" applyFont="1" applyFill="1" applyBorder="1" applyProtection="1">
      <protection locked="0"/>
    </xf>
    <xf numFmtId="0" fontId="2" fillId="3" borderId="27" xfId="0" applyFont="1" applyFill="1" applyBorder="1" applyProtection="1">
      <protection locked="0"/>
    </xf>
    <xf numFmtId="164" fontId="2" fillId="3" borderId="38" xfId="1" applyNumberFormat="1" applyFont="1" applyFill="1" applyBorder="1" applyAlignment="1" applyProtection="1">
      <protection locked="0"/>
    </xf>
    <xf numFmtId="164" fontId="2" fillId="3" borderId="21" xfId="1" applyNumberFormat="1" applyFont="1" applyFill="1" applyBorder="1" applyAlignment="1" applyProtection="1">
      <alignment horizontal="right"/>
      <protection locked="0"/>
    </xf>
    <xf numFmtId="164" fontId="2" fillId="3" borderId="41" xfId="1" applyNumberFormat="1" applyFont="1" applyFill="1" applyBorder="1" applyProtection="1">
      <protection locked="0"/>
    </xf>
    <xf numFmtId="164" fontId="2" fillId="3" borderId="38" xfId="1" applyNumberFormat="1" applyFont="1" applyFill="1" applyBorder="1" applyProtection="1">
      <protection locked="0"/>
    </xf>
    <xf numFmtId="43" fontId="2" fillId="3" borderId="38" xfId="1" applyFont="1" applyFill="1" applyBorder="1" applyProtection="1">
      <protection locked="0"/>
    </xf>
    <xf numFmtId="43" fontId="2" fillId="3" borderId="23" xfId="1" applyFont="1" applyFill="1" applyBorder="1" applyProtection="1">
      <protection locked="0"/>
    </xf>
    <xf numFmtId="14" fontId="2" fillId="3" borderId="20" xfId="0" applyNumberFormat="1" applyFont="1" applyFill="1" applyBorder="1" applyProtection="1">
      <protection locked="0"/>
    </xf>
    <xf numFmtId="14" fontId="2" fillId="3" borderId="23" xfId="0" applyNumberFormat="1" applyFont="1" applyFill="1" applyBorder="1" applyProtection="1">
      <protection locked="0"/>
    </xf>
    <xf numFmtId="14" fontId="2" fillId="3" borderId="27" xfId="0" applyNumberFormat="1" applyFont="1" applyFill="1" applyBorder="1" applyProtection="1">
      <protection locked="0"/>
    </xf>
    <xf numFmtId="0" fontId="0" fillId="2" borderId="0" xfId="0" applyFill="1" applyAlignment="1">
      <alignment horizontal="center"/>
    </xf>
    <xf numFmtId="0" fontId="13" fillId="0" borderId="0" xfId="0" applyFont="1"/>
    <xf numFmtId="49" fontId="0" fillId="2" borderId="0" xfId="0" applyNumberFormat="1" applyFill="1" applyAlignment="1">
      <alignment vertical="center"/>
    </xf>
    <xf numFmtId="0" fontId="0" fillId="0" borderId="0" xfId="0" applyAlignment="1">
      <alignment vertical="center"/>
    </xf>
    <xf numFmtId="0" fontId="0" fillId="2" borderId="0" xfId="0" applyFill="1" applyAlignment="1">
      <alignment vertical="center"/>
    </xf>
    <xf numFmtId="0" fontId="15" fillId="2" borderId="0" xfId="0" applyFont="1" applyFill="1"/>
    <xf numFmtId="0" fontId="6" fillId="0" borderId="0" xfId="0" applyFont="1"/>
    <xf numFmtId="0" fontId="3" fillId="0" borderId="0" xfId="0" applyFont="1"/>
    <xf numFmtId="0" fontId="4" fillId="4" borderId="10" xfId="0" applyFont="1" applyFill="1" applyBorder="1"/>
    <xf numFmtId="0" fontId="0" fillId="4" borderId="9" xfId="0" applyFill="1" applyBorder="1"/>
    <xf numFmtId="0" fontId="2" fillId="4" borderId="11" xfId="0" applyFont="1" applyFill="1" applyBorder="1" applyAlignment="1">
      <alignment horizontal="right"/>
    </xf>
    <xf numFmtId="0" fontId="2" fillId="4" borderId="18" xfId="0" applyFont="1" applyFill="1" applyBorder="1" applyAlignment="1">
      <alignment horizontal="center"/>
    </xf>
    <xf numFmtId="0" fontId="2" fillId="0" borderId="0" xfId="0" applyFont="1"/>
    <xf numFmtId="0" fontId="2" fillId="4" borderId="12" xfId="0" applyFont="1" applyFill="1" applyBorder="1"/>
    <xf numFmtId="0" fontId="2" fillId="4" borderId="0" xfId="0" applyFont="1" applyFill="1"/>
    <xf numFmtId="0" fontId="0" fillId="4" borderId="0" xfId="0" applyFill="1"/>
    <xf numFmtId="0" fontId="2" fillId="4" borderId="7" xfId="0" applyFont="1" applyFill="1" applyBorder="1" applyAlignment="1">
      <alignment horizontal="center"/>
    </xf>
    <xf numFmtId="0" fontId="2" fillId="0" borderId="14" xfId="0" applyFont="1" applyBorder="1"/>
    <xf numFmtId="0" fontId="2" fillId="0" borderId="15" xfId="0" applyFont="1" applyBorder="1"/>
    <xf numFmtId="164" fontId="2" fillId="0" borderId="15" xfId="1" applyNumberFormat="1" applyFont="1" applyBorder="1" applyProtection="1"/>
    <xf numFmtId="164" fontId="4" fillId="0" borderId="16" xfId="1" applyNumberFormat="1" applyFont="1" applyBorder="1" applyProtection="1"/>
    <xf numFmtId="0" fontId="2" fillId="0" borderId="9" xfId="0" applyFont="1" applyBorder="1"/>
    <xf numFmtId="164" fontId="2" fillId="0" borderId="9" xfId="1" applyNumberFormat="1" applyFont="1" applyBorder="1" applyProtection="1"/>
    <xf numFmtId="164" fontId="4" fillId="0" borderId="9" xfId="1" applyNumberFormat="1" applyFont="1" applyBorder="1" applyProtection="1"/>
    <xf numFmtId="0" fontId="4" fillId="4" borderId="43" xfId="0" applyFont="1" applyFill="1" applyBorder="1"/>
    <xf numFmtId="0" fontId="2" fillId="4" borderId="44" xfId="0" applyFont="1" applyFill="1" applyBorder="1"/>
    <xf numFmtId="0" fontId="2" fillId="4" borderId="45" xfId="0" applyFont="1" applyFill="1" applyBorder="1"/>
    <xf numFmtId="0" fontId="2" fillId="4" borderId="9" xfId="0" applyFont="1" applyFill="1" applyBorder="1"/>
    <xf numFmtId="0" fontId="2" fillId="4" borderId="11" xfId="0" applyFont="1" applyFill="1" applyBorder="1"/>
    <xf numFmtId="0" fontId="2" fillId="0" borderId="12" xfId="0" applyFont="1" applyBorder="1"/>
    <xf numFmtId="0" fontId="2" fillId="0" borderId="0" xfId="0" applyFont="1" applyAlignment="1">
      <alignment horizontal="center" wrapText="1"/>
    </xf>
    <xf numFmtId="0" fontId="2" fillId="0" borderId="0" xfId="0" applyFont="1" applyAlignment="1">
      <alignment horizontal="center"/>
    </xf>
    <xf numFmtId="0" fontId="2" fillId="0" borderId="17" xfId="0" applyFont="1" applyBorder="1"/>
    <xf numFmtId="0" fontId="2" fillId="0" borderId="17" xfId="0" applyFont="1" applyBorder="1" applyAlignment="1">
      <alignment horizontal="center" wrapText="1"/>
    </xf>
    <xf numFmtId="0" fontId="2" fillId="0" borderId="17" xfId="0" applyFont="1" applyBorder="1" applyAlignment="1">
      <alignment horizontal="center"/>
    </xf>
    <xf numFmtId="0" fontId="2" fillId="0" borderId="17" xfId="0" applyFont="1" applyBorder="1" applyAlignment="1">
      <alignment horizontal="right"/>
    </xf>
    <xf numFmtId="164" fontId="2" fillId="4" borderId="45" xfId="1" applyNumberFormat="1" applyFont="1" applyFill="1" applyBorder="1" applyProtection="1"/>
    <xf numFmtId="164" fontId="2" fillId="0" borderId="17" xfId="1" applyNumberFormat="1" applyFont="1" applyBorder="1" applyProtection="1"/>
    <xf numFmtId="0" fontId="0" fillId="4" borderId="11" xfId="0" applyFill="1" applyBorder="1"/>
    <xf numFmtId="164" fontId="4" fillId="0" borderId="13" xfId="1" applyNumberFormat="1" applyFont="1" applyBorder="1" applyProtection="1"/>
    <xf numFmtId="164" fontId="4" fillId="0" borderId="17" xfId="1" applyNumberFormat="1" applyFont="1" applyBorder="1" applyProtection="1"/>
    <xf numFmtId="0" fontId="0" fillId="0" borderId="15" xfId="0" applyBorder="1"/>
    <xf numFmtId="164" fontId="2" fillId="0" borderId="0" xfId="1" applyNumberFormat="1" applyFont="1" applyBorder="1" applyAlignment="1" applyProtection="1"/>
    <xf numFmtId="164" fontId="2" fillId="2" borderId="39" xfId="1" applyNumberFormat="1" applyFont="1" applyFill="1" applyBorder="1" applyProtection="1"/>
    <xf numFmtId="164" fontId="2" fillId="2" borderId="24" xfId="1" applyNumberFormat="1" applyFont="1" applyFill="1" applyBorder="1" applyProtection="1"/>
    <xf numFmtId="164" fontId="2" fillId="4" borderId="18" xfId="1" applyNumberFormat="1" applyFont="1" applyFill="1" applyBorder="1" applyAlignment="1" applyProtection="1">
      <alignment horizontal="center"/>
    </xf>
    <xf numFmtId="164" fontId="2" fillId="2" borderId="28" xfId="1" applyNumberFormat="1" applyFont="1" applyFill="1" applyBorder="1" applyProtection="1"/>
    <xf numFmtId="0" fontId="2" fillId="4" borderId="18" xfId="0" applyFont="1" applyFill="1" applyBorder="1" applyAlignment="1">
      <alignment horizontal="right"/>
    </xf>
    <xf numFmtId="0" fontId="2" fillId="4" borderId="0" xfId="0" applyFont="1" applyFill="1" applyAlignment="1">
      <alignment wrapText="1"/>
    </xf>
    <xf numFmtId="0" fontId="4" fillId="4" borderId="12" xfId="0" applyFont="1" applyFill="1" applyBorder="1"/>
    <xf numFmtId="0" fontId="2" fillId="4" borderId="13" xfId="0" applyFont="1" applyFill="1" applyBorder="1"/>
    <xf numFmtId="0" fontId="0" fillId="4" borderId="13" xfId="0" applyFill="1" applyBorder="1"/>
    <xf numFmtId="0" fontId="2" fillId="4" borderId="0" xfId="0" applyFont="1" applyFill="1" applyAlignment="1">
      <alignment horizontal="center"/>
    </xf>
    <xf numFmtId="0" fontId="2" fillId="4" borderId="13" xfId="0" applyFont="1" applyFill="1" applyBorder="1" applyAlignment="1">
      <alignment horizontal="center"/>
    </xf>
    <xf numFmtId="0" fontId="4" fillId="0" borderId="0" xfId="0" applyFont="1"/>
    <xf numFmtId="164" fontId="4" fillId="0" borderId="0" xfId="0" applyNumberFormat="1" applyFont="1"/>
    <xf numFmtId="164" fontId="2" fillId="0" borderId="0" xfId="0" applyNumberFormat="1" applyFont="1"/>
    <xf numFmtId="0" fontId="2" fillId="4" borderId="7" xfId="0" applyFont="1" applyFill="1" applyBorder="1" applyAlignment="1">
      <alignment horizontal="center" wrapText="1"/>
    </xf>
    <xf numFmtId="164" fontId="2" fillId="3" borderId="38" xfId="1" applyNumberFormat="1" applyFont="1" applyFill="1" applyBorder="1" applyAlignment="1" applyProtection="1">
      <alignment horizontal="center"/>
      <protection locked="0"/>
    </xf>
    <xf numFmtId="164" fontId="2" fillId="3" borderId="23" xfId="1" applyNumberFormat="1" applyFont="1" applyFill="1" applyBorder="1" applyAlignment="1" applyProtection="1">
      <alignment horizontal="center"/>
      <protection locked="0"/>
    </xf>
    <xf numFmtId="164" fontId="2" fillId="3" borderId="27" xfId="1" applyNumberFormat="1" applyFont="1" applyFill="1" applyBorder="1" applyAlignment="1" applyProtection="1">
      <alignment horizontal="center"/>
      <protection locked="0"/>
    </xf>
    <xf numFmtId="164" fontId="2" fillId="0" borderId="15" xfId="1" applyNumberFormat="1" applyFont="1" applyBorder="1" applyAlignment="1" applyProtection="1">
      <alignment horizontal="center"/>
    </xf>
    <xf numFmtId="0" fontId="6" fillId="2" borderId="0" xfId="0" applyFont="1" applyFill="1"/>
    <xf numFmtId="164" fontId="2" fillId="4" borderId="9" xfId="0" applyNumberFormat="1" applyFont="1" applyFill="1" applyBorder="1"/>
    <xf numFmtId="164" fontId="2" fillId="4" borderId="0" xfId="0" applyNumberFormat="1" applyFont="1" applyFill="1"/>
    <xf numFmtId="0" fontId="2" fillId="0" borderId="17" xfId="0" applyFont="1" applyBorder="1" applyAlignment="1">
      <alignment horizontal="left"/>
    </xf>
    <xf numFmtId="164" fontId="2" fillId="0" borderId="17" xfId="0" applyNumberFormat="1" applyFont="1" applyBorder="1" applyAlignment="1">
      <alignment horizontal="center"/>
    </xf>
    <xf numFmtId="0" fontId="2" fillId="4" borderId="9" xfId="0" applyFont="1" applyFill="1" applyBorder="1" applyAlignment="1">
      <alignment horizontal="right"/>
    </xf>
    <xf numFmtId="0" fontId="2" fillId="4" borderId="0" xfId="0" applyFont="1" applyFill="1" applyAlignment="1">
      <alignment horizontal="right"/>
    </xf>
    <xf numFmtId="164" fontId="4" fillId="2" borderId="16" xfId="1" applyNumberFormat="1" applyFont="1" applyFill="1" applyBorder="1" applyProtection="1"/>
    <xf numFmtId="0" fontId="2" fillId="2" borderId="9" xfId="0" applyFont="1" applyFill="1" applyBorder="1" applyAlignment="1">
      <alignment horizontal="left"/>
    </xf>
    <xf numFmtId="0" fontId="0" fillId="2" borderId="9" xfId="0" applyFill="1" applyBorder="1" applyAlignment="1">
      <alignment horizontal="center"/>
    </xf>
    <xf numFmtId="164" fontId="4" fillId="2" borderId="9" xfId="1" applyNumberFormat="1" applyFont="1" applyFill="1" applyBorder="1" applyProtection="1"/>
    <xf numFmtId="0" fontId="11" fillId="4" borderId="10" xfId="0" applyFont="1" applyFill="1" applyBorder="1"/>
    <xf numFmtId="0" fontId="9" fillId="4" borderId="9" xfId="0" applyFont="1" applyFill="1" applyBorder="1"/>
    <xf numFmtId="164" fontId="9" fillId="4" borderId="9" xfId="0" applyNumberFormat="1" applyFont="1" applyFill="1" applyBorder="1"/>
    <xf numFmtId="0" fontId="12" fillId="4" borderId="11" xfId="0" applyFont="1" applyFill="1" applyBorder="1"/>
    <xf numFmtId="10" fontId="2" fillId="0" borderId="15" xfId="2" applyNumberFormat="1" applyFont="1" applyBorder="1" applyProtection="1"/>
    <xf numFmtId="0" fontId="2" fillId="0" borderId="9" xfId="0" applyFont="1" applyBorder="1" applyAlignment="1">
      <alignment horizontal="left"/>
    </xf>
    <xf numFmtId="0" fontId="2" fillId="0" borderId="0" xfId="0" applyFont="1" applyAlignment="1">
      <alignment horizontal="left"/>
    </xf>
    <xf numFmtId="10" fontId="0" fillId="0" borderId="0" xfId="2" applyNumberFormat="1" applyFont="1" applyBorder="1" applyProtection="1"/>
    <xf numFmtId="164" fontId="2" fillId="0" borderId="0" xfId="1" applyNumberFormat="1" applyFont="1" applyBorder="1" applyProtection="1"/>
    <xf numFmtId="164" fontId="0" fillId="0" borderId="9" xfId="1" applyNumberFormat="1" applyFont="1" applyBorder="1" applyProtection="1"/>
    <xf numFmtId="164" fontId="4" fillId="0" borderId="0" xfId="1" applyNumberFormat="1" applyFont="1" applyBorder="1" applyProtection="1"/>
    <xf numFmtId="164" fontId="0" fillId="0" borderId="0" xfId="1" applyNumberFormat="1" applyFont="1" applyBorder="1" applyProtection="1"/>
    <xf numFmtId="0" fontId="3" fillId="0" borderId="15" xfId="0" applyFont="1" applyBorder="1"/>
    <xf numFmtId="164" fontId="0" fillId="0" borderId="15" xfId="1" applyNumberFormat="1" applyFont="1" applyBorder="1" applyProtection="1"/>
    <xf numFmtId="164" fontId="2" fillId="2" borderId="23" xfId="1" applyNumberFormat="1" applyFont="1" applyFill="1" applyBorder="1" applyAlignment="1" applyProtection="1"/>
    <xf numFmtId="164" fontId="2" fillId="2" borderId="23" xfId="0" applyNumberFormat="1" applyFont="1" applyFill="1" applyBorder="1"/>
    <xf numFmtId="164" fontId="2" fillId="2" borderId="27" xfId="1" applyNumberFormat="1" applyFont="1" applyFill="1" applyBorder="1" applyAlignment="1" applyProtection="1"/>
    <xf numFmtId="164" fontId="2" fillId="2" borderId="27" xfId="0" applyNumberFormat="1" applyFont="1" applyFill="1" applyBorder="1"/>
    <xf numFmtId="10" fontId="2" fillId="0" borderId="0" xfId="2" applyNumberFormat="1" applyFont="1" applyBorder="1" applyProtection="1"/>
    <xf numFmtId="0" fontId="0" fillId="0" borderId="9" xfId="0" applyBorder="1"/>
    <xf numFmtId="164" fontId="10" fillId="2" borderId="21" xfId="1" applyNumberFormat="1" applyFont="1" applyFill="1" applyBorder="1" applyProtection="1"/>
    <xf numFmtId="164" fontId="2" fillId="2" borderId="20" xfId="1" applyNumberFormat="1" applyFont="1" applyFill="1" applyBorder="1" applyAlignment="1" applyProtection="1"/>
    <xf numFmtId="0" fontId="5" fillId="4" borderId="10" xfId="0" applyFont="1" applyFill="1" applyBorder="1"/>
    <xf numFmtId="0" fontId="2" fillId="4" borderId="18" xfId="0" applyFont="1" applyFill="1" applyBorder="1" applyAlignment="1">
      <alignment horizontal="center" wrapText="1"/>
    </xf>
    <xf numFmtId="0" fontId="0" fillId="2" borderId="7" xfId="0" applyFill="1" applyBorder="1"/>
    <xf numFmtId="0" fontId="0" fillId="4" borderId="12" xfId="0" applyFill="1" applyBorder="1"/>
    <xf numFmtId="0" fontId="0" fillId="2" borderId="15" xfId="0" applyFill="1" applyBorder="1"/>
    <xf numFmtId="0" fontId="2" fillId="4" borderId="5" xfId="0" applyFont="1" applyFill="1" applyBorder="1"/>
    <xf numFmtId="0" fontId="4" fillId="4" borderId="14" xfId="0" applyFont="1" applyFill="1" applyBorder="1"/>
    <xf numFmtId="0" fontId="2" fillId="4" borderId="15" xfId="0" applyFont="1" applyFill="1" applyBorder="1"/>
    <xf numFmtId="0" fontId="2" fillId="4" borderId="64" xfId="0" applyFont="1" applyFill="1" applyBorder="1"/>
    <xf numFmtId="0" fontId="14" fillId="2" borderId="0" xfId="0" applyFont="1" applyFill="1"/>
    <xf numFmtId="0" fontId="2" fillId="2" borderId="0" xfId="0" applyFont="1" applyFill="1"/>
    <xf numFmtId="0" fontId="2" fillId="2" borderId="7" xfId="0" applyFont="1" applyFill="1" applyBorder="1"/>
    <xf numFmtId="0" fontId="2" fillId="3" borderId="72" xfId="0" applyFont="1" applyFill="1" applyBorder="1" applyProtection="1">
      <protection locked="0"/>
    </xf>
    <xf numFmtId="0" fontId="3" fillId="2" borderId="0" xfId="0" applyFont="1" applyFill="1" applyAlignment="1">
      <alignment horizontal="right"/>
    </xf>
    <xf numFmtId="0" fontId="3" fillId="2" borderId="1" xfId="0" applyFont="1" applyFill="1" applyBorder="1"/>
    <xf numFmtId="0" fontId="3" fillId="2" borderId="2" xfId="0" applyFont="1" applyFill="1" applyBorder="1"/>
    <xf numFmtId="0" fontId="0" fillId="2" borderId="2" xfId="0" applyFill="1" applyBorder="1"/>
    <xf numFmtId="0" fontId="2" fillId="2" borderId="2" xfId="0" applyFont="1" applyFill="1" applyBorder="1" applyAlignment="1">
      <alignment horizontal="center"/>
    </xf>
    <xf numFmtId="0" fontId="2" fillId="2" borderId="3" xfId="0" applyFont="1" applyFill="1" applyBorder="1" applyAlignment="1">
      <alignment horizontal="center"/>
    </xf>
    <xf numFmtId="0" fontId="0" fillId="2" borderId="4" xfId="0" applyFill="1" applyBorder="1"/>
    <xf numFmtId="0" fontId="0" fillId="2" borderId="5" xfId="0" applyFill="1" applyBorder="1"/>
    <xf numFmtId="0" fontId="2" fillId="2" borderId="4" xfId="0" applyFont="1" applyFill="1" applyBorder="1"/>
    <xf numFmtId="164" fontId="2" fillId="2" borderId="0" xfId="1" applyNumberFormat="1" applyFont="1" applyFill="1" applyBorder="1" applyProtection="1"/>
    <xf numFmtId="164" fontId="2" fillId="2" borderId="5" xfId="1" applyNumberFormat="1" applyFont="1" applyFill="1" applyBorder="1" applyProtection="1"/>
    <xf numFmtId="10" fontId="2" fillId="2" borderId="0" xfId="2" applyNumberFormat="1" applyFont="1" applyFill="1" applyBorder="1" applyProtection="1"/>
    <xf numFmtId="0" fontId="2" fillId="2" borderId="5" xfId="0" applyFont="1" applyFill="1" applyBorder="1"/>
    <xf numFmtId="43" fontId="2" fillId="2" borderId="0" xfId="1" applyFont="1" applyFill="1" applyBorder="1" applyProtection="1"/>
    <xf numFmtId="164" fontId="0" fillId="2" borderId="0" xfId="1" applyNumberFormat="1" applyFont="1" applyFill="1" applyBorder="1" applyProtection="1"/>
    <xf numFmtId="0" fontId="5" fillId="2" borderId="6" xfId="0" applyFont="1" applyFill="1" applyBorder="1"/>
    <xf numFmtId="0" fontId="5" fillId="2" borderId="7" xfId="0" applyFont="1" applyFill="1" applyBorder="1"/>
    <xf numFmtId="164" fontId="4" fillId="2" borderId="7" xfId="1" applyNumberFormat="1" applyFont="1" applyFill="1" applyBorder="1" applyAlignment="1" applyProtection="1">
      <alignment horizontal="center"/>
    </xf>
    <xf numFmtId="164" fontId="4" fillId="2" borderId="8" xfId="1" applyNumberFormat="1" applyFont="1" applyFill="1" applyBorder="1" applyAlignment="1" applyProtection="1">
      <alignment horizontal="center"/>
    </xf>
    <xf numFmtId="0" fontId="5" fillId="2" borderId="1" xfId="0" applyFont="1" applyFill="1" applyBorder="1"/>
    <xf numFmtId="0" fontId="5" fillId="2" borderId="2" xfId="0" applyFont="1" applyFill="1" applyBorder="1"/>
    <xf numFmtId="0" fontId="0" fillId="2" borderId="3" xfId="0" applyFill="1" applyBorder="1"/>
    <xf numFmtId="0" fontId="3" fillId="2" borderId="4" xfId="0" applyFont="1" applyFill="1" applyBorder="1"/>
    <xf numFmtId="0" fontId="3" fillId="2" borderId="0" xfId="0" applyFont="1" applyFill="1"/>
    <xf numFmtId="0" fontId="2" fillId="2" borderId="0" xfId="0" applyFont="1" applyFill="1" applyAlignment="1">
      <alignment horizontal="center" wrapText="1"/>
    </xf>
    <xf numFmtId="0" fontId="2" fillId="2" borderId="5" xfId="0" applyFont="1" applyFill="1" applyBorder="1" applyAlignment="1">
      <alignment horizontal="center" wrapText="1"/>
    </xf>
    <xf numFmtId="164" fontId="2" fillId="2" borderId="7" xfId="1" applyNumberFormat="1" applyFont="1" applyFill="1" applyBorder="1" applyAlignment="1" applyProtection="1">
      <alignment horizontal="center"/>
    </xf>
    <xf numFmtId="164" fontId="4" fillId="2" borderId="7" xfId="1" applyNumberFormat="1" applyFont="1" applyFill="1" applyBorder="1" applyAlignment="1" applyProtection="1"/>
    <xf numFmtId="164" fontId="4" fillId="2" borderId="8" xfId="1" applyNumberFormat="1" applyFont="1" applyFill="1" applyBorder="1" applyAlignment="1" applyProtection="1"/>
    <xf numFmtId="0" fontId="2" fillId="2" borderId="1" xfId="0" applyFont="1" applyFill="1" applyBorder="1"/>
    <xf numFmtId="0" fontId="2" fillId="2" borderId="2" xfId="0" applyFont="1" applyFill="1" applyBorder="1"/>
    <xf numFmtId="0" fontId="2" fillId="2" borderId="3" xfId="0" applyFont="1" applyFill="1" applyBorder="1"/>
    <xf numFmtId="0" fontId="2" fillId="2" borderId="0" xfId="0" applyFont="1" applyFill="1" applyAlignment="1">
      <alignment horizontal="center"/>
    </xf>
    <xf numFmtId="0" fontId="2" fillId="2" borderId="0" xfId="0" applyFont="1" applyFill="1" applyAlignment="1">
      <alignment horizontal="right"/>
    </xf>
    <xf numFmtId="0" fontId="5" fillId="2" borderId="4" xfId="0" applyFont="1" applyFill="1" applyBorder="1"/>
    <xf numFmtId="0" fontId="5" fillId="2" borderId="0" xfId="0" applyFont="1" applyFill="1"/>
    <xf numFmtId="164" fontId="4" fillId="2" borderId="5" xfId="1" applyNumberFormat="1" applyFont="1" applyFill="1" applyBorder="1" applyProtection="1"/>
    <xf numFmtId="0" fontId="4" fillId="2" borderId="0" xfId="0" applyFont="1" applyFill="1"/>
    <xf numFmtId="0" fontId="2" fillId="2" borderId="5" xfId="0" applyFont="1" applyFill="1" applyBorder="1" applyAlignment="1">
      <alignment horizontal="center"/>
    </xf>
    <xf numFmtId="0" fontId="4" fillId="2" borderId="7" xfId="0" applyFont="1" applyFill="1" applyBorder="1"/>
    <xf numFmtId="164" fontId="11" fillId="2" borderId="8" xfId="1" applyNumberFormat="1" applyFont="1" applyFill="1" applyBorder="1" applyAlignment="1" applyProtection="1">
      <alignment horizontal="center"/>
    </xf>
    <xf numFmtId="0" fontId="0" fillId="2" borderId="0" xfId="0" applyFill="1" applyAlignment="1">
      <alignment vertical="top" wrapText="1"/>
    </xf>
    <xf numFmtId="0" fontId="2" fillId="2" borderId="0" xfId="0" applyFont="1" applyFill="1" applyAlignment="1">
      <alignment vertical="top" wrapText="1"/>
    </xf>
    <xf numFmtId="0" fontId="13" fillId="2" borderId="15" xfId="0" applyFont="1" applyFill="1" applyBorder="1"/>
    <xf numFmtId="0" fontId="13" fillId="2" borderId="10" xfId="0" applyFont="1" applyFill="1" applyBorder="1"/>
    <xf numFmtId="0" fontId="13" fillId="2" borderId="12" xfId="0" applyFont="1" applyFill="1" applyBorder="1"/>
    <xf numFmtId="0" fontId="0" fillId="2" borderId="13" xfId="0" applyFill="1" applyBorder="1" applyAlignment="1">
      <alignment horizontal="center"/>
    </xf>
    <xf numFmtId="0" fontId="13" fillId="2" borderId="14" xfId="0" applyFont="1" applyFill="1" applyBorder="1"/>
    <xf numFmtId="164" fontId="2" fillId="2" borderId="57" xfId="1" applyNumberFormat="1" applyFont="1" applyFill="1" applyBorder="1" applyAlignment="1" applyProtection="1"/>
    <xf numFmtId="164" fontId="10" fillId="2" borderId="28" xfId="1" applyNumberFormat="1" applyFont="1" applyFill="1" applyBorder="1" applyProtection="1"/>
    <xf numFmtId="14" fontId="2" fillId="3" borderId="38" xfId="1" applyNumberFormat="1" applyFont="1" applyFill="1" applyBorder="1" applyAlignment="1" applyProtection="1">
      <protection locked="0"/>
    </xf>
    <xf numFmtId="14" fontId="2" fillId="3" borderId="23" xfId="1" applyNumberFormat="1" applyFont="1" applyFill="1" applyBorder="1" applyAlignment="1" applyProtection="1">
      <protection locked="0"/>
    </xf>
    <xf numFmtId="14" fontId="2" fillId="3" borderId="27" xfId="1" applyNumberFormat="1" applyFont="1" applyFill="1" applyBorder="1" applyAlignment="1" applyProtection="1">
      <protection locked="0"/>
    </xf>
    <xf numFmtId="164" fontId="2" fillId="2" borderId="41" xfId="1" applyNumberFormat="1" applyFont="1" applyFill="1" applyBorder="1" applyProtection="1"/>
    <xf numFmtId="164" fontId="2" fillId="2" borderId="0" xfId="1" applyNumberFormat="1" applyFont="1" applyFill="1" applyBorder="1" applyAlignment="1" applyProtection="1">
      <alignment horizontal="right"/>
    </xf>
    <xf numFmtId="164" fontId="2" fillId="0" borderId="0" xfId="1" applyNumberFormat="1" applyFont="1" applyFill="1" applyBorder="1" applyProtection="1"/>
    <xf numFmtId="0" fontId="2" fillId="0" borderId="74" xfId="0" applyFont="1" applyBorder="1"/>
    <xf numFmtId="0" fontId="2" fillId="0" borderId="75" xfId="0" applyFont="1" applyBorder="1"/>
    <xf numFmtId="0" fontId="2" fillId="0" borderId="75" xfId="0" applyFont="1" applyBorder="1" applyAlignment="1">
      <alignment horizontal="center" wrapText="1"/>
    </xf>
    <xf numFmtId="0" fontId="2" fillId="0" borderId="75" xfId="0" applyFont="1" applyBorder="1" applyAlignment="1">
      <alignment horizontal="center"/>
    </xf>
    <xf numFmtId="164" fontId="2" fillId="3" borderId="39" xfId="1" applyNumberFormat="1" applyFont="1" applyFill="1" applyBorder="1" applyAlignment="1" applyProtection="1">
      <protection locked="0"/>
    </xf>
    <xf numFmtId="164" fontId="2" fillId="3" borderId="24" xfId="1" applyNumberFormat="1" applyFont="1" applyFill="1" applyBorder="1" applyAlignment="1" applyProtection="1">
      <protection locked="0"/>
    </xf>
    <xf numFmtId="0" fontId="2" fillId="3" borderId="38" xfId="1" applyNumberFormat="1" applyFont="1" applyFill="1" applyBorder="1" applyAlignment="1" applyProtection="1">
      <alignment horizontal="center"/>
      <protection locked="0"/>
    </xf>
    <xf numFmtId="0" fontId="2" fillId="3" borderId="38" xfId="1" applyNumberFormat="1" applyFont="1" applyFill="1" applyBorder="1" applyAlignment="1" applyProtection="1">
      <protection locked="0"/>
    </xf>
    <xf numFmtId="0" fontId="2" fillId="3" borderId="23" xfId="1" applyNumberFormat="1" applyFont="1" applyFill="1" applyBorder="1" applyAlignment="1" applyProtection="1">
      <alignment horizontal="center"/>
      <protection locked="0"/>
    </xf>
    <xf numFmtId="0" fontId="2" fillId="3" borderId="23" xfId="1" applyNumberFormat="1" applyFont="1" applyFill="1" applyBorder="1" applyAlignment="1" applyProtection="1">
      <protection locked="0"/>
    </xf>
    <xf numFmtId="0" fontId="2" fillId="0" borderId="76" xfId="0" applyFont="1" applyBorder="1"/>
    <xf numFmtId="0" fontId="2" fillId="0" borderId="77" xfId="0" applyFont="1" applyBorder="1"/>
    <xf numFmtId="0" fontId="0" fillId="0" borderId="5" xfId="0" applyBorder="1"/>
    <xf numFmtId="164" fontId="2" fillId="2" borderId="5" xfId="1" applyNumberFormat="1" applyFont="1" applyFill="1" applyBorder="1" applyAlignment="1" applyProtection="1">
      <alignment horizontal="center"/>
    </xf>
    <xf numFmtId="0" fontId="2" fillId="0" borderId="4" xfId="0" applyFont="1" applyBorder="1"/>
    <xf numFmtId="0" fontId="2" fillId="3" borderId="72" xfId="0" applyFont="1" applyFill="1" applyBorder="1" applyAlignment="1" applyProtection="1">
      <alignment horizontal="center"/>
      <protection locked="0"/>
    </xf>
    <xf numFmtId="9" fontId="2" fillId="3" borderId="72" xfId="2" applyFont="1" applyFill="1" applyBorder="1" applyAlignment="1" applyProtection="1">
      <alignment horizontal="center"/>
      <protection locked="0"/>
    </xf>
    <xf numFmtId="0" fontId="2" fillId="3" borderId="72" xfId="0" applyFont="1" applyFill="1" applyBorder="1" applyAlignment="1" applyProtection="1">
      <alignment horizontal="right"/>
      <protection locked="0"/>
    </xf>
    <xf numFmtId="164" fontId="2" fillId="3" borderId="73" xfId="1" applyNumberFormat="1" applyFont="1" applyFill="1" applyBorder="1" applyProtection="1">
      <protection locked="0"/>
    </xf>
    <xf numFmtId="164" fontId="4" fillId="2" borderId="0" xfId="1" applyNumberFormat="1" applyFont="1" applyFill="1" applyBorder="1" applyProtection="1"/>
    <xf numFmtId="164" fontId="2" fillId="2" borderId="0" xfId="1" applyNumberFormat="1" applyFont="1" applyFill="1" applyBorder="1" applyAlignment="1" applyProtection="1">
      <alignment horizontal="center"/>
    </xf>
    <xf numFmtId="0" fontId="2" fillId="2" borderId="1" xfId="0" applyFont="1" applyFill="1" applyBorder="1" applyAlignment="1">
      <alignment horizontal="center"/>
    </xf>
    <xf numFmtId="164" fontId="2" fillId="2" borderId="4" xfId="1" applyNumberFormat="1" applyFont="1" applyFill="1" applyBorder="1" applyProtection="1"/>
    <xf numFmtId="164" fontId="0" fillId="2" borderId="4" xfId="1" applyNumberFormat="1" applyFont="1" applyFill="1" applyBorder="1" applyProtection="1"/>
    <xf numFmtId="164" fontId="4" fillId="2" borderId="6" xfId="1" applyNumberFormat="1" applyFont="1" applyFill="1" applyBorder="1" applyAlignment="1" applyProtection="1">
      <alignment horizontal="center"/>
    </xf>
    <xf numFmtId="0" fontId="0" fillId="2" borderId="1" xfId="0" applyFill="1" applyBorder="1"/>
    <xf numFmtId="0" fontId="2" fillId="2" borderId="4" xfId="0" applyFont="1" applyFill="1" applyBorder="1" applyAlignment="1">
      <alignment horizontal="center" wrapText="1"/>
    </xf>
    <xf numFmtId="164" fontId="4" fillId="2" borderId="4" xfId="1" applyNumberFormat="1" applyFont="1" applyFill="1" applyBorder="1" applyProtection="1"/>
    <xf numFmtId="164" fontId="2" fillId="2" borderId="4" xfId="1" applyNumberFormat="1" applyFont="1" applyFill="1" applyBorder="1" applyAlignment="1" applyProtection="1">
      <alignment horizontal="center"/>
    </xf>
    <xf numFmtId="0" fontId="0" fillId="3" borderId="44" xfId="0" applyFill="1" applyBorder="1" applyAlignment="1" applyProtection="1">
      <alignment horizontal="center"/>
      <protection locked="0"/>
    </xf>
    <xf numFmtId="0" fontId="0" fillId="3" borderId="45" xfId="0" applyFill="1" applyBorder="1" applyAlignment="1" applyProtection="1">
      <alignment horizontal="center"/>
      <protection locked="0"/>
    </xf>
    <xf numFmtId="14" fontId="0" fillId="3" borderId="15" xfId="0" applyNumberFormat="1" applyFill="1" applyBorder="1" applyAlignment="1" applyProtection="1">
      <alignment horizontal="center"/>
      <protection locked="0"/>
    </xf>
    <xf numFmtId="14" fontId="0" fillId="3" borderId="16" xfId="0" applyNumberFormat="1" applyFill="1" applyBorder="1" applyAlignment="1" applyProtection="1">
      <alignment horizontal="center"/>
      <protection locked="0"/>
    </xf>
    <xf numFmtId="0" fontId="16" fillId="2" borderId="0" xfId="0" applyFont="1" applyFill="1" applyAlignment="1">
      <alignment horizontal="center"/>
    </xf>
    <xf numFmtId="0" fontId="2" fillId="4" borderId="0" xfId="0" applyFont="1" applyFill="1" applyAlignment="1">
      <alignment horizontal="center" wrapText="1"/>
    </xf>
    <xf numFmtId="0" fontId="2" fillId="4" borderId="7" xfId="0" applyFont="1" applyFill="1" applyBorder="1" applyAlignment="1">
      <alignment horizontal="center"/>
    </xf>
    <xf numFmtId="164" fontId="2" fillId="4" borderId="13" xfId="1" applyNumberFormat="1" applyFont="1" applyFill="1" applyBorder="1" applyAlignment="1" applyProtection="1">
      <alignment horizontal="center" wrapText="1"/>
    </xf>
    <xf numFmtId="164" fontId="2" fillId="4" borderId="18" xfId="1" applyNumberFormat="1" applyFont="1" applyFill="1" applyBorder="1" applyAlignment="1" applyProtection="1">
      <alignment horizontal="center"/>
    </xf>
    <xf numFmtId="0" fontId="2" fillId="3" borderId="32" xfId="0" applyFont="1" applyFill="1" applyBorder="1" applyAlignment="1" applyProtection="1">
      <alignment horizontal="left"/>
      <protection locked="0"/>
    </xf>
    <xf numFmtId="0" fontId="2" fillId="3" borderId="33" xfId="0" applyFont="1" applyFill="1" applyBorder="1" applyAlignment="1" applyProtection="1">
      <alignment horizontal="left"/>
      <protection locked="0"/>
    </xf>
    <xf numFmtId="0" fontId="2" fillId="3" borderId="34" xfId="0" applyFont="1" applyFill="1" applyBorder="1" applyAlignment="1" applyProtection="1">
      <alignment horizontal="left"/>
      <protection locked="0"/>
    </xf>
    <xf numFmtId="0" fontId="2" fillId="4" borderId="25" xfId="0" applyFont="1" applyFill="1" applyBorder="1" applyAlignment="1">
      <alignment horizontal="center"/>
    </xf>
    <xf numFmtId="0" fontId="2" fillId="3" borderId="35" xfId="0" applyFont="1" applyFill="1" applyBorder="1" applyAlignment="1" applyProtection="1">
      <alignment horizontal="left"/>
      <protection locked="0"/>
    </xf>
    <xf numFmtId="0" fontId="2" fillId="3" borderId="36" xfId="0" applyFont="1" applyFill="1" applyBorder="1" applyAlignment="1" applyProtection="1">
      <alignment horizontal="left"/>
      <protection locked="0"/>
    </xf>
    <xf numFmtId="0" fontId="2" fillId="3" borderId="46" xfId="0" applyFont="1" applyFill="1" applyBorder="1" applyAlignment="1" applyProtection="1">
      <alignment horizontal="left"/>
      <protection locked="0"/>
    </xf>
    <xf numFmtId="0" fontId="2" fillId="3" borderId="29" xfId="0" applyFont="1" applyFill="1" applyBorder="1" applyAlignment="1" applyProtection="1">
      <alignment horizontal="left"/>
      <protection locked="0"/>
    </xf>
    <xf numFmtId="0" fontId="2" fillId="3" borderId="30" xfId="0" applyFont="1" applyFill="1" applyBorder="1" applyAlignment="1" applyProtection="1">
      <alignment horizontal="left"/>
      <protection locked="0"/>
    </xf>
    <xf numFmtId="0" fontId="2" fillId="3" borderId="31" xfId="0" applyFont="1" applyFill="1" applyBorder="1" applyAlignment="1" applyProtection="1">
      <alignment horizontal="left"/>
      <protection locked="0"/>
    </xf>
    <xf numFmtId="0" fontId="2" fillId="3" borderId="19" xfId="0" applyFont="1" applyFill="1" applyBorder="1" applyAlignment="1" applyProtection="1">
      <alignment horizontal="left"/>
      <protection locked="0"/>
    </xf>
    <xf numFmtId="0" fontId="2" fillId="3" borderId="20" xfId="0" applyFont="1" applyFill="1" applyBorder="1" applyAlignment="1" applyProtection="1">
      <alignment horizontal="left"/>
      <protection locked="0"/>
    </xf>
    <xf numFmtId="0" fontId="2" fillId="3" borderId="26" xfId="0" applyFont="1" applyFill="1" applyBorder="1" applyAlignment="1" applyProtection="1">
      <alignment horizontal="left"/>
      <protection locked="0"/>
    </xf>
    <xf numFmtId="0" fontId="2" fillId="3" borderId="27" xfId="0" applyFont="1" applyFill="1" applyBorder="1" applyAlignment="1" applyProtection="1">
      <alignment horizontal="left"/>
      <protection locked="0"/>
    </xf>
    <xf numFmtId="0" fontId="2" fillId="3" borderId="22" xfId="0" applyFont="1" applyFill="1" applyBorder="1" applyAlignment="1" applyProtection="1">
      <alignment horizontal="left"/>
      <protection locked="0"/>
    </xf>
    <xf numFmtId="0" fontId="2" fillId="3" borderId="23" xfId="0" applyFont="1" applyFill="1" applyBorder="1" applyAlignment="1" applyProtection="1">
      <alignment horizontal="left"/>
      <protection locked="0"/>
    </xf>
    <xf numFmtId="0" fontId="2" fillId="4" borderId="7" xfId="0" applyFont="1" applyFill="1" applyBorder="1" applyAlignment="1">
      <alignment horizontal="center" wrapText="1"/>
    </xf>
    <xf numFmtId="0" fontId="2" fillId="3" borderId="37" xfId="0" applyFont="1" applyFill="1" applyBorder="1" applyAlignment="1" applyProtection="1">
      <alignment horizontal="left"/>
      <protection locked="0"/>
    </xf>
    <xf numFmtId="0" fontId="2" fillId="3" borderId="38" xfId="0" applyFont="1" applyFill="1" applyBorder="1" applyAlignment="1" applyProtection="1">
      <alignment horizontal="left"/>
      <protection locked="0"/>
    </xf>
    <xf numFmtId="0" fontId="4" fillId="0" borderId="9" xfId="0" applyFont="1" applyBorder="1" applyAlignment="1">
      <alignment horizontal="left" vertical="center"/>
    </xf>
    <xf numFmtId="0" fontId="4" fillId="0" borderId="0" xfId="0" applyFont="1" applyAlignment="1">
      <alignment horizontal="left" vertical="center"/>
    </xf>
    <xf numFmtId="164" fontId="4" fillId="0" borderId="9" xfId="0" applyNumberFormat="1" applyFont="1" applyBorder="1" applyAlignment="1">
      <alignment horizontal="center" vertical="center"/>
    </xf>
    <xf numFmtId="164" fontId="4" fillId="0" borderId="0" xfId="0" applyNumberFormat="1" applyFont="1" applyAlignment="1">
      <alignment horizontal="center" vertical="center"/>
    </xf>
    <xf numFmtId="164" fontId="2" fillId="3" borderId="23" xfId="0" applyNumberFormat="1" applyFont="1" applyFill="1" applyBorder="1" applyAlignment="1" applyProtection="1">
      <alignment horizontal="center"/>
      <protection locked="0"/>
    </xf>
    <xf numFmtId="0" fontId="2" fillId="0" borderId="14" xfId="0" applyFont="1" applyBorder="1" applyAlignment="1">
      <alignment horizontal="left"/>
    </xf>
    <xf numFmtId="0" fontId="2" fillId="0" borderId="15" xfId="0" applyFont="1" applyBorder="1" applyAlignment="1">
      <alignment horizontal="left"/>
    </xf>
    <xf numFmtId="164" fontId="2" fillId="0" borderId="15" xfId="0" applyNumberFormat="1" applyFont="1" applyBorder="1" applyAlignment="1">
      <alignment horizontal="center"/>
    </xf>
    <xf numFmtId="0" fontId="2" fillId="4" borderId="13" xfId="0" applyFont="1" applyFill="1" applyBorder="1" applyAlignment="1">
      <alignment horizontal="center" wrapText="1"/>
    </xf>
    <xf numFmtId="0" fontId="2" fillId="4" borderId="18" xfId="0" applyFont="1" applyFill="1" applyBorder="1" applyAlignment="1">
      <alignment horizontal="center" wrapText="1"/>
    </xf>
    <xf numFmtId="164" fontId="2" fillId="4" borderId="7" xfId="0" applyNumberFormat="1" applyFont="1" applyFill="1" applyBorder="1" applyAlignment="1">
      <alignment horizontal="center"/>
    </xf>
    <xf numFmtId="164" fontId="2" fillId="3" borderId="20" xfId="0" applyNumberFormat="1" applyFont="1" applyFill="1" applyBorder="1" applyAlignment="1" applyProtection="1">
      <alignment horizontal="center"/>
      <protection locked="0"/>
    </xf>
    <xf numFmtId="164" fontId="2" fillId="3" borderId="27" xfId="0" applyNumberFormat="1" applyFont="1" applyFill="1" applyBorder="1" applyAlignment="1" applyProtection="1">
      <alignment horizontal="center"/>
      <protection locked="0"/>
    </xf>
    <xf numFmtId="0" fontId="2" fillId="3" borderId="71" xfId="0" applyFont="1" applyFill="1" applyBorder="1" applyAlignment="1" applyProtection="1">
      <alignment horizontal="left"/>
      <protection locked="0"/>
    </xf>
    <xf numFmtId="0" fontId="2" fillId="3" borderId="72" xfId="0" applyFont="1" applyFill="1" applyBorder="1" applyAlignment="1" applyProtection="1">
      <alignment horizontal="left"/>
      <protection locked="0"/>
    </xf>
    <xf numFmtId="164" fontId="2" fillId="3" borderId="72" xfId="0" applyNumberFormat="1" applyFont="1" applyFill="1" applyBorder="1" applyAlignment="1" applyProtection="1">
      <alignment horizontal="center"/>
      <protection locked="0"/>
    </xf>
    <xf numFmtId="164" fontId="2" fillId="4" borderId="0" xfId="0" applyNumberFormat="1" applyFont="1" applyFill="1" applyAlignment="1">
      <alignment horizontal="center" wrapText="1"/>
    </xf>
    <xf numFmtId="164" fontId="2" fillId="4" borderId="7" xfId="0" applyNumberFormat="1" applyFont="1" applyFill="1" applyBorder="1" applyAlignment="1">
      <alignment horizontal="center" wrapText="1"/>
    </xf>
    <xf numFmtId="0" fontId="2" fillId="4" borderId="12" xfId="0" applyFont="1" applyFill="1" applyBorder="1" applyAlignment="1">
      <alignment horizontal="center"/>
    </xf>
    <xf numFmtId="0" fontId="2" fillId="4" borderId="0" xfId="0" applyFont="1" applyFill="1" applyAlignment="1">
      <alignment horizontal="center"/>
    </xf>
    <xf numFmtId="0" fontId="2" fillId="3" borderId="49" xfId="2" applyNumberFormat="1" applyFont="1" applyFill="1" applyBorder="1" applyAlignment="1" applyProtection="1">
      <alignment horizontal="center"/>
      <protection locked="0"/>
    </xf>
    <xf numFmtId="0" fontId="2" fillId="3" borderId="46" xfId="2" applyNumberFormat="1" applyFont="1" applyFill="1" applyBorder="1" applyAlignment="1" applyProtection="1">
      <alignment horizontal="center"/>
      <protection locked="0"/>
    </xf>
    <xf numFmtId="0" fontId="2" fillId="3" borderId="52" xfId="2" applyNumberFormat="1" applyFont="1" applyFill="1" applyBorder="1" applyAlignment="1" applyProtection="1">
      <alignment horizontal="center"/>
      <protection locked="0"/>
    </xf>
    <xf numFmtId="0" fontId="2" fillId="3" borderId="48" xfId="2" applyNumberFormat="1" applyFont="1" applyFill="1" applyBorder="1" applyAlignment="1" applyProtection="1">
      <alignment horizontal="center"/>
      <protection locked="0"/>
    </xf>
    <xf numFmtId="0" fontId="2" fillId="3" borderId="50" xfId="2" applyNumberFormat="1" applyFont="1" applyFill="1" applyBorder="1" applyAlignment="1" applyProtection="1">
      <alignment horizontal="center"/>
      <protection locked="0"/>
    </xf>
    <xf numFmtId="0" fontId="2" fillId="3" borderId="31" xfId="2" applyNumberFormat="1" applyFont="1" applyFill="1" applyBorder="1" applyAlignment="1" applyProtection="1">
      <alignment horizontal="center"/>
      <protection locked="0"/>
    </xf>
    <xf numFmtId="0" fontId="2" fillId="3" borderId="51" xfId="2" applyNumberFormat="1" applyFont="1" applyFill="1" applyBorder="1" applyAlignment="1" applyProtection="1">
      <alignment horizontal="center"/>
      <protection locked="0"/>
    </xf>
    <xf numFmtId="0" fontId="2" fillId="3" borderId="34" xfId="2" applyNumberFormat="1" applyFont="1" applyFill="1" applyBorder="1" applyAlignment="1" applyProtection="1">
      <alignment horizontal="center"/>
      <protection locked="0"/>
    </xf>
    <xf numFmtId="0" fontId="0" fillId="2" borderId="15" xfId="0" applyFill="1" applyBorder="1" applyAlignment="1">
      <alignment horizontal="center"/>
    </xf>
    <xf numFmtId="0" fontId="2" fillId="2" borderId="14" xfId="0" applyFont="1" applyFill="1" applyBorder="1" applyAlignment="1">
      <alignment horizontal="left"/>
    </xf>
    <xf numFmtId="0" fontId="2" fillId="2" borderId="15" xfId="0" applyFont="1" applyFill="1" applyBorder="1" applyAlignment="1">
      <alignment horizontal="left"/>
    </xf>
    <xf numFmtId="0" fontId="2" fillId="3" borderId="71" xfId="0" applyFont="1" applyFill="1" applyBorder="1" applyAlignment="1" applyProtection="1">
      <alignment horizontal="center"/>
      <protection locked="0"/>
    </xf>
    <xf numFmtId="0" fontId="2" fillId="3" borderId="72" xfId="0" applyFont="1" applyFill="1" applyBorder="1" applyAlignment="1" applyProtection="1">
      <alignment horizontal="center"/>
      <protection locked="0"/>
    </xf>
    <xf numFmtId="0" fontId="2" fillId="3" borderId="73" xfId="0" applyFont="1" applyFill="1" applyBorder="1" applyAlignment="1" applyProtection="1">
      <alignment horizontal="center"/>
      <protection locked="0"/>
    </xf>
    <xf numFmtId="0" fontId="2" fillId="3" borderId="22" xfId="0" applyFont="1" applyFill="1" applyBorder="1" applyAlignment="1" applyProtection="1">
      <alignment horizontal="center"/>
      <protection locked="0"/>
    </xf>
    <xf numFmtId="0" fontId="2" fillId="3" borderId="23" xfId="0" applyFont="1" applyFill="1" applyBorder="1" applyAlignment="1" applyProtection="1">
      <alignment horizontal="center"/>
      <protection locked="0"/>
    </xf>
    <xf numFmtId="0" fontId="2" fillId="3" borderId="24" xfId="0" applyFont="1" applyFill="1" applyBorder="1" applyAlignment="1" applyProtection="1">
      <alignment horizontal="center"/>
      <protection locked="0"/>
    </xf>
    <xf numFmtId="0" fontId="2" fillId="3" borderId="38" xfId="0" applyFont="1" applyFill="1" applyBorder="1" applyAlignment="1" applyProtection="1">
      <alignment horizontal="center"/>
      <protection locked="0"/>
    </xf>
    <xf numFmtId="0" fontId="2" fillId="3" borderId="39" xfId="0" applyFont="1" applyFill="1" applyBorder="1" applyAlignment="1" applyProtection="1">
      <alignment horizontal="center"/>
      <protection locked="0"/>
    </xf>
    <xf numFmtId="0" fontId="10" fillId="4" borderId="25" xfId="0" applyFont="1" applyFill="1" applyBorder="1" applyAlignment="1">
      <alignment horizontal="center"/>
    </xf>
    <xf numFmtId="0" fontId="10" fillId="4" borderId="7" xfId="0" applyFont="1" applyFill="1" applyBorder="1" applyAlignment="1">
      <alignment horizontal="center"/>
    </xf>
    <xf numFmtId="0" fontId="2" fillId="3" borderId="37" xfId="0" applyFont="1" applyFill="1" applyBorder="1" applyAlignment="1" applyProtection="1">
      <alignment horizontal="center"/>
      <protection locked="0"/>
    </xf>
    <xf numFmtId="0" fontId="2" fillId="4" borderId="18" xfId="0" applyFont="1" applyFill="1" applyBorder="1" applyAlignment="1">
      <alignment horizontal="center"/>
    </xf>
    <xf numFmtId="0" fontId="2" fillId="4" borderId="12" xfId="0" applyFont="1" applyFill="1" applyBorder="1" applyAlignment="1">
      <alignment horizontal="left" vertical="center"/>
    </xf>
    <xf numFmtId="0" fontId="2" fillId="4" borderId="0" xfId="0" applyFont="1" applyFill="1" applyAlignment="1">
      <alignment horizontal="left" vertical="center"/>
    </xf>
    <xf numFmtId="0" fontId="2" fillId="4" borderId="5" xfId="0" applyFont="1" applyFill="1" applyBorder="1" applyAlignment="1">
      <alignment horizontal="left" vertical="center"/>
    </xf>
    <xf numFmtId="0" fontId="2" fillId="3" borderId="61" xfId="0" applyFont="1" applyFill="1" applyBorder="1" applyAlignment="1" applyProtection="1">
      <alignment horizontal="center" vertical="center"/>
      <protection locked="0"/>
    </xf>
    <xf numFmtId="0" fontId="2" fillId="3" borderId="65" xfId="0" applyFont="1" applyFill="1" applyBorder="1" applyAlignment="1" applyProtection="1">
      <alignment horizontal="center" vertical="center"/>
      <protection locked="0"/>
    </xf>
    <xf numFmtId="0" fontId="2" fillId="3" borderId="63" xfId="0" applyFont="1" applyFill="1" applyBorder="1" applyAlignment="1" applyProtection="1">
      <alignment horizontal="center" vertical="center"/>
      <protection locked="0"/>
    </xf>
    <xf numFmtId="0" fontId="2" fillId="3" borderId="66" xfId="0" applyFont="1" applyFill="1" applyBorder="1" applyAlignment="1" applyProtection="1">
      <alignment horizontal="center" vertical="center"/>
      <protection locked="0"/>
    </xf>
    <xf numFmtId="0" fontId="2" fillId="3" borderId="62" xfId="0" applyFont="1" applyFill="1" applyBorder="1" applyAlignment="1" applyProtection="1">
      <alignment horizontal="center" vertical="center"/>
      <protection locked="0"/>
    </xf>
    <xf numFmtId="0" fontId="2" fillId="3" borderId="67" xfId="0" applyFont="1" applyFill="1" applyBorder="1" applyAlignment="1" applyProtection="1">
      <alignment horizontal="center" vertical="center"/>
      <protection locked="0"/>
    </xf>
    <xf numFmtId="0" fontId="2" fillId="3" borderId="69" xfId="0" applyFont="1" applyFill="1" applyBorder="1" applyAlignment="1" applyProtection="1">
      <alignment horizontal="center" vertical="center"/>
      <protection locked="0"/>
    </xf>
    <xf numFmtId="0" fontId="2" fillId="3" borderId="20" xfId="0" applyFont="1" applyFill="1" applyBorder="1" applyAlignment="1" applyProtection="1">
      <alignment horizontal="center" vertical="center"/>
      <protection locked="0"/>
    </xf>
    <xf numFmtId="0" fontId="2" fillId="3" borderId="40" xfId="0" applyFont="1" applyFill="1" applyBorder="1" applyAlignment="1" applyProtection="1">
      <alignment horizontal="center" vertical="center"/>
      <protection locked="0"/>
    </xf>
    <xf numFmtId="0" fontId="2" fillId="4" borderId="12" xfId="0" applyFont="1" applyFill="1" applyBorder="1" applyAlignment="1">
      <alignment horizontal="center" wrapText="1"/>
    </xf>
    <xf numFmtId="0" fontId="2" fillId="3" borderId="53" xfId="0" applyFont="1" applyFill="1" applyBorder="1" applyAlignment="1" applyProtection="1">
      <alignment horizontal="center" vertical="center"/>
      <protection locked="0"/>
    </xf>
    <xf numFmtId="0" fontId="2" fillId="3" borderId="54" xfId="0" applyFont="1" applyFill="1" applyBorder="1" applyAlignment="1" applyProtection="1">
      <alignment horizontal="center" vertical="center"/>
      <protection locked="0"/>
    </xf>
    <xf numFmtId="0" fontId="2" fillId="3" borderId="55" xfId="0" applyFont="1" applyFill="1" applyBorder="1" applyAlignment="1" applyProtection="1">
      <alignment horizontal="center" vertical="center"/>
      <protection locked="0"/>
    </xf>
    <xf numFmtId="0" fontId="2" fillId="3" borderId="60" xfId="0" applyFont="1" applyFill="1" applyBorder="1" applyAlignment="1" applyProtection="1">
      <alignment horizontal="center" vertical="center"/>
      <protection locked="0"/>
    </xf>
    <xf numFmtId="0" fontId="2" fillId="3" borderId="0" xfId="0" applyFont="1" applyFill="1" applyAlignment="1" applyProtection="1">
      <alignment horizontal="center" vertical="center"/>
      <protection locked="0"/>
    </xf>
    <xf numFmtId="0" fontId="2" fillId="3" borderId="58" xfId="0" applyFont="1" applyFill="1" applyBorder="1" applyAlignment="1" applyProtection="1">
      <alignment horizontal="center" vertical="center"/>
      <protection locked="0"/>
    </xf>
    <xf numFmtId="0" fontId="2" fillId="3" borderId="15" xfId="0" applyFont="1" applyFill="1" applyBorder="1" applyAlignment="1" applyProtection="1">
      <alignment horizontal="center" vertical="center"/>
      <protection locked="0"/>
    </xf>
    <xf numFmtId="0" fontId="2" fillId="2" borderId="60" xfId="0" applyFont="1" applyFill="1" applyBorder="1" applyAlignment="1">
      <alignment horizontal="center" vertical="center"/>
    </xf>
    <xf numFmtId="0" fontId="2" fillId="2" borderId="0" xfId="0" applyFont="1" applyFill="1" applyAlignment="1">
      <alignment horizontal="center" vertical="center"/>
    </xf>
    <xf numFmtId="0" fontId="2" fillId="2" borderId="13"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4" borderId="25" xfId="0" applyFont="1" applyFill="1" applyBorder="1" applyAlignment="1">
      <alignment horizontal="center" wrapText="1"/>
    </xf>
    <xf numFmtId="0" fontId="2" fillId="3" borderId="57" xfId="0" applyFont="1" applyFill="1" applyBorder="1" applyAlignment="1" applyProtection="1">
      <alignment horizontal="center" vertical="center"/>
      <protection locked="0"/>
    </xf>
    <xf numFmtId="0" fontId="0" fillId="3" borderId="41" xfId="0" applyFill="1" applyBorder="1" applyAlignment="1" applyProtection="1">
      <alignment horizontal="center" vertical="center"/>
      <protection locked="0"/>
    </xf>
    <xf numFmtId="0" fontId="0" fillId="3" borderId="56" xfId="0" applyFill="1" applyBorder="1" applyAlignment="1" applyProtection="1">
      <alignment horizontal="center" vertical="center"/>
      <protection locked="0"/>
    </xf>
    <xf numFmtId="0" fontId="2" fillId="4" borderId="9" xfId="0" applyFont="1" applyFill="1" applyBorder="1" applyAlignment="1">
      <alignment horizontal="center" wrapText="1"/>
    </xf>
    <xf numFmtId="0" fontId="2" fillId="4" borderId="11" xfId="0" applyFont="1" applyFill="1" applyBorder="1" applyAlignment="1">
      <alignment horizontal="center" wrapText="1"/>
    </xf>
    <xf numFmtId="0" fontId="2" fillId="3" borderId="47" xfId="0" applyFont="1" applyFill="1" applyBorder="1" applyAlignment="1" applyProtection="1">
      <alignment horizontal="center" vertical="center"/>
      <protection locked="0"/>
    </xf>
    <xf numFmtId="0" fontId="2" fillId="3" borderId="59" xfId="0" applyFont="1" applyFill="1" applyBorder="1" applyAlignment="1" applyProtection="1">
      <alignment horizontal="center" vertical="center"/>
      <protection locked="0"/>
    </xf>
    <xf numFmtId="0" fontId="2" fillId="2" borderId="0" xfId="0" applyFont="1" applyFill="1" applyAlignment="1">
      <alignment horizontal="left"/>
    </xf>
    <xf numFmtId="0" fontId="2" fillId="2" borderId="4" xfId="0" applyFont="1" applyFill="1" applyBorder="1" applyAlignment="1">
      <alignment horizontal="left"/>
    </xf>
    <xf numFmtId="0" fontId="2" fillId="3" borderId="7" xfId="0" applyFont="1" applyFill="1" applyBorder="1" applyAlignment="1" applyProtection="1">
      <alignment horizontal="center" vertical="top"/>
      <protection locked="0"/>
    </xf>
    <xf numFmtId="0" fontId="2" fillId="3" borderId="7" xfId="0" applyFont="1" applyFill="1" applyBorder="1" applyAlignment="1" applyProtection="1">
      <alignment horizontal="center" vertical="top" wrapText="1"/>
      <protection locked="0"/>
    </xf>
    <xf numFmtId="0" fontId="2" fillId="3" borderId="7" xfId="0" applyFont="1" applyFill="1" applyBorder="1" applyAlignment="1" applyProtection="1">
      <alignment horizontal="center"/>
      <protection locked="0"/>
    </xf>
    <xf numFmtId="0" fontId="14" fillId="2" borderId="0" xfId="0" applyFont="1" applyFill="1" applyAlignment="1">
      <alignment horizontal="left" vertical="top" wrapText="1"/>
    </xf>
    <xf numFmtId="0" fontId="6" fillId="2" borderId="0" xfId="0" applyFont="1" applyFill="1" applyAlignment="1">
      <alignment horizontal="left" vertical="center"/>
    </xf>
    <xf numFmtId="0" fontId="3" fillId="2" borderId="0" xfId="0" applyFont="1" applyFill="1" applyAlignment="1">
      <alignment horizontal="right"/>
    </xf>
    <xf numFmtId="0" fontId="2" fillId="2" borderId="5" xfId="0" applyFont="1" applyFill="1" applyBorder="1" applyAlignment="1">
      <alignment horizontal="center" wrapText="1"/>
    </xf>
    <xf numFmtId="0" fontId="2" fillId="2" borderId="0" xfId="0" applyFont="1" applyFill="1" applyAlignment="1">
      <alignment horizontal="center" wrapText="1"/>
    </xf>
    <xf numFmtId="0" fontId="5" fillId="4" borderId="10" xfId="0" applyFont="1" applyFill="1" applyBorder="1" applyAlignment="1">
      <alignment horizontal="left"/>
    </xf>
    <xf numFmtId="164" fontId="2" fillId="0" borderId="41" xfId="1" applyNumberFormat="1" applyFont="1" applyBorder="1" applyAlignment="1">
      <alignment horizontal="center" vertical="center"/>
    </xf>
    <xf numFmtId="164" fontId="2" fillId="0" borderId="70" xfId="1" applyNumberFormat="1" applyFont="1" applyBorder="1" applyAlignment="1">
      <alignment horizontal="center" vertical="center"/>
    </xf>
    <xf numFmtId="164" fontId="2" fillId="0" borderId="42" xfId="1" applyNumberFormat="1" applyFont="1" applyBorder="1" applyAlignment="1">
      <alignment horizontal="center" vertical="center"/>
    </xf>
    <xf numFmtId="164" fontId="2" fillId="0" borderId="68" xfId="1" applyNumberFormat="1" applyFont="1" applyBorder="1" applyAlignment="1">
      <alignment horizontal="center" vertical="center"/>
    </xf>
    <xf numFmtId="164" fontId="2" fillId="2" borderId="13" xfId="1" applyNumberFormat="1" applyFont="1" applyFill="1" applyBorder="1" applyAlignment="1">
      <alignment horizontal="center"/>
    </xf>
    <xf numFmtId="164" fontId="2" fillId="2" borderId="16" xfId="1" applyNumberFormat="1" applyFont="1" applyFill="1" applyBorder="1" applyAlignment="1">
      <alignment horizontal="center"/>
    </xf>
    <xf numFmtId="0" fontId="0" fillId="2" borderId="1" xfId="0" applyFill="1" applyBorder="1" applyAlignment="1">
      <alignment horizontal="center"/>
    </xf>
    <xf numFmtId="0" fontId="0" fillId="2" borderId="2" xfId="0" applyFill="1" applyBorder="1" applyAlignment="1">
      <alignment horizontal="center"/>
    </xf>
    <xf numFmtId="0" fontId="0" fillId="2" borderId="78" xfId="0" applyFill="1" applyBorder="1" applyAlignment="1">
      <alignment horizontal="center"/>
    </xf>
    <xf numFmtId="0" fontId="2" fillId="2" borderId="40" xfId="0" applyFont="1" applyFill="1" applyBorder="1" applyAlignment="1">
      <alignment horizontal="center"/>
    </xf>
    <xf numFmtId="0" fontId="2" fillId="2" borderId="79" xfId="0" applyFont="1" applyFill="1" applyBorder="1" applyAlignment="1">
      <alignment horizontal="center"/>
    </xf>
    <xf numFmtId="0" fontId="2" fillId="2" borderId="60" xfId="0" applyFont="1" applyFill="1" applyBorder="1" applyAlignment="1">
      <alignment horizontal="center"/>
    </xf>
    <xf numFmtId="0" fontId="2" fillId="2" borderId="80" xfId="0" applyFont="1" applyFill="1" applyBorder="1" applyAlignment="1">
      <alignment horizontal="center"/>
    </xf>
    <xf numFmtId="0" fontId="2" fillId="2" borderId="67" xfId="0" applyFont="1" applyFill="1" applyBorder="1" applyAlignment="1">
      <alignment horizontal="center"/>
    </xf>
    <xf numFmtId="0" fontId="0" fillId="2" borderId="79" xfId="0" applyFill="1" applyBorder="1" applyAlignment="1">
      <alignment horizontal="center"/>
    </xf>
    <xf numFmtId="0" fontId="0" fillId="2" borderId="67" xfId="0" applyFill="1" applyBorder="1" applyAlignment="1">
      <alignment horizontal="center"/>
    </xf>
  </cellXfs>
  <cellStyles count="3">
    <cellStyle name="Comma" xfId="1" builtinId="3"/>
    <cellStyle name="Normal" xfId="0" builtinId="0"/>
    <cellStyle name="Percent" xfId="2" builtinId="5"/>
  </cellStyles>
  <dxfs count="1">
    <dxf>
      <fill>
        <patternFill patternType="solid">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560022</xdr:colOff>
      <xdr:row>3</xdr:row>
      <xdr:rowOff>30216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0" y="0"/>
          <a:ext cx="1779222" cy="6112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560022</xdr:colOff>
      <xdr:row>3</xdr:row>
      <xdr:rowOff>39741</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0" y="0"/>
          <a:ext cx="1874472" cy="611241"/>
        </a:xfrm>
        <a:prstGeom prst="rect">
          <a:avLst/>
        </a:prstGeom>
      </xdr:spPr>
    </xdr:pic>
    <xdr:clientData/>
  </xdr:twoCellAnchor>
  <xdr:twoCellAnchor editAs="oneCell">
    <xdr:from>
      <xdr:col>1</xdr:col>
      <xdr:colOff>0</xdr:colOff>
      <xdr:row>56</xdr:row>
      <xdr:rowOff>0</xdr:rowOff>
    </xdr:from>
    <xdr:to>
      <xdr:col>3</xdr:col>
      <xdr:colOff>560022</xdr:colOff>
      <xdr:row>59</xdr:row>
      <xdr:rowOff>39741</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0" y="11106150"/>
          <a:ext cx="1779222" cy="61124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S43"/>
  <sheetViews>
    <sheetView tabSelected="1" workbookViewId="0">
      <selection activeCell="F1" sqref="F1:L3"/>
    </sheetView>
  </sheetViews>
  <sheetFormatPr defaultRowHeight="15" x14ac:dyDescent="0.25"/>
  <cols>
    <col min="1" max="1" width="1.7109375" style="1" customWidth="1"/>
    <col min="2" max="16384" width="9.140625" style="1"/>
  </cols>
  <sheetData>
    <row r="1" spans="2:19" x14ac:dyDescent="0.25">
      <c r="F1" s="242" t="s">
        <v>240</v>
      </c>
      <c r="G1" s="242"/>
      <c r="H1" s="242"/>
      <c r="I1" s="242"/>
      <c r="J1" s="242"/>
      <c r="K1" s="242"/>
      <c r="L1" s="242"/>
      <c r="N1" s="197" t="s">
        <v>135</v>
      </c>
      <c r="O1" s="238"/>
      <c r="P1" s="238"/>
      <c r="Q1" s="238"/>
      <c r="R1" s="238"/>
      <c r="S1" s="239"/>
    </row>
    <row r="2" spans="2:19" x14ac:dyDescent="0.25">
      <c r="F2" s="242"/>
      <c r="G2" s="242"/>
      <c r="H2" s="242"/>
      <c r="I2" s="242"/>
      <c r="J2" s="242"/>
      <c r="K2" s="242"/>
      <c r="L2" s="242"/>
      <c r="N2" s="198"/>
      <c r="O2" s="45"/>
      <c r="P2" s="45"/>
      <c r="Q2" s="45"/>
      <c r="R2" s="45"/>
      <c r="S2" s="199"/>
    </row>
    <row r="3" spans="2:19" ht="15.75" thickBot="1" x14ac:dyDescent="0.3">
      <c r="F3" s="242"/>
      <c r="G3" s="242"/>
      <c r="H3" s="242"/>
      <c r="I3" s="242"/>
      <c r="J3" s="242"/>
      <c r="K3" s="242"/>
      <c r="L3" s="242"/>
      <c r="N3" s="200" t="s">
        <v>134</v>
      </c>
      <c r="O3" s="196"/>
      <c r="P3" s="144"/>
      <c r="Q3" s="240"/>
      <c r="R3" s="240"/>
      <c r="S3" s="241"/>
    </row>
    <row r="5" spans="2:19" ht="15.75" x14ac:dyDescent="0.25">
      <c r="B5" s="50" t="s">
        <v>138</v>
      </c>
    </row>
    <row r="7" spans="2:19" x14ac:dyDescent="0.25">
      <c r="B7" s="18" t="s">
        <v>191</v>
      </c>
    </row>
    <row r="8" spans="2:19" x14ac:dyDescent="0.25">
      <c r="C8" s="47" t="s">
        <v>186</v>
      </c>
    </row>
    <row r="9" spans="2:19" x14ac:dyDescent="0.25">
      <c r="C9" s="47" t="s">
        <v>185</v>
      </c>
    </row>
    <row r="10" spans="2:19" x14ac:dyDescent="0.25">
      <c r="C10" s="47" t="s">
        <v>184</v>
      </c>
    </row>
    <row r="11" spans="2:19" x14ac:dyDescent="0.25">
      <c r="C11" s="47" t="s">
        <v>183</v>
      </c>
    </row>
    <row r="13" spans="2:19" x14ac:dyDescent="0.25">
      <c r="B13" s="18" t="s">
        <v>192</v>
      </c>
    </row>
    <row r="14" spans="2:19" x14ac:dyDescent="0.25">
      <c r="B14" s="18"/>
      <c r="C14" s="1" t="s">
        <v>170</v>
      </c>
    </row>
    <row r="15" spans="2:19" x14ac:dyDescent="0.25">
      <c r="D15" s="47" t="s">
        <v>189</v>
      </c>
    </row>
    <row r="16" spans="2:19" x14ac:dyDescent="0.25">
      <c r="D16" s="47" t="s">
        <v>190</v>
      </c>
    </row>
    <row r="18" spans="2:4" x14ac:dyDescent="0.25">
      <c r="B18" s="46" t="s">
        <v>193</v>
      </c>
    </row>
    <row r="19" spans="2:4" x14ac:dyDescent="0.25">
      <c r="C19" s="1" t="s">
        <v>167</v>
      </c>
    </row>
    <row r="20" spans="2:4" x14ac:dyDescent="0.25">
      <c r="D20" s="47" t="s">
        <v>168</v>
      </c>
    </row>
    <row r="21" spans="2:4" x14ac:dyDescent="0.25">
      <c r="D21" s="47" t="s">
        <v>169</v>
      </c>
    </row>
    <row r="23" spans="2:4" x14ac:dyDescent="0.25">
      <c r="B23" s="46" t="s">
        <v>194</v>
      </c>
    </row>
    <row r="24" spans="2:4" x14ac:dyDescent="0.25">
      <c r="C24" s="48" t="s">
        <v>171</v>
      </c>
    </row>
    <row r="25" spans="2:4" x14ac:dyDescent="0.25">
      <c r="D25" s="47" t="s">
        <v>172</v>
      </c>
    </row>
    <row r="26" spans="2:4" x14ac:dyDescent="0.25">
      <c r="C26" s="49"/>
      <c r="D26" s="47" t="s">
        <v>173</v>
      </c>
    </row>
    <row r="27" spans="2:4" x14ac:dyDescent="0.25">
      <c r="C27" s="49"/>
    </row>
    <row r="28" spans="2:4" x14ac:dyDescent="0.25">
      <c r="B28" s="46" t="s">
        <v>195</v>
      </c>
    </row>
    <row r="29" spans="2:4" x14ac:dyDescent="0.25">
      <c r="C29" s="48" t="s">
        <v>174</v>
      </c>
    </row>
    <row r="30" spans="2:4" x14ac:dyDescent="0.25">
      <c r="D30" s="48" t="s">
        <v>175</v>
      </c>
    </row>
    <row r="32" spans="2:4" x14ac:dyDescent="0.25">
      <c r="B32" s="46" t="s">
        <v>196</v>
      </c>
    </row>
    <row r="33" spans="2:4" x14ac:dyDescent="0.25">
      <c r="C33" s="48" t="s">
        <v>176</v>
      </c>
    </row>
    <row r="34" spans="2:4" x14ac:dyDescent="0.25">
      <c r="D34" s="48" t="s">
        <v>177</v>
      </c>
    </row>
    <row r="36" spans="2:4" x14ac:dyDescent="0.25">
      <c r="B36" s="46" t="s">
        <v>197</v>
      </c>
    </row>
    <row r="37" spans="2:4" x14ac:dyDescent="0.25">
      <c r="C37" s="1" t="s">
        <v>178</v>
      </c>
    </row>
    <row r="38" spans="2:4" x14ac:dyDescent="0.25">
      <c r="D38" s="49" t="s">
        <v>179</v>
      </c>
    </row>
    <row r="39" spans="2:4" x14ac:dyDescent="0.25">
      <c r="D39" s="49" t="s">
        <v>180</v>
      </c>
    </row>
    <row r="41" spans="2:4" x14ac:dyDescent="0.25">
      <c r="B41" s="46" t="s">
        <v>198</v>
      </c>
    </row>
    <row r="42" spans="2:4" x14ac:dyDescent="0.25">
      <c r="C42" s="48" t="s">
        <v>181</v>
      </c>
    </row>
    <row r="43" spans="2:4" x14ac:dyDescent="0.25">
      <c r="D43" s="48" t="s">
        <v>182</v>
      </c>
    </row>
  </sheetData>
  <sheetProtection algorithmName="SHA-512" hashValue="MGS9cTddATJdJ+pzFYLkP+mgvcpNDvtRBeU2iscem4fZxGPAVkw0FYccumJfDm8T3e1U9O/TA7Yav4dq78xAtQ==" saltValue="MzYi3T1ZJpYtolNMH+Zdbg==" spinCount="100000" sheet="1" objects="1" scenarios="1"/>
  <mergeCells count="3">
    <mergeCell ref="O1:S1"/>
    <mergeCell ref="Q3:S3"/>
    <mergeCell ref="F1:L3"/>
  </mergeCells>
  <pageMargins left="0.7" right="0.7" top="0.75" bottom="0.75" header="0.3" footer="0.3"/>
  <pageSetup orientation="portrait" horizontalDpi="203" verticalDpi="18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V234"/>
  <sheetViews>
    <sheetView showGridLines="0" zoomScaleNormal="100" workbookViewId="0">
      <pane ySplit="1" topLeftCell="A2" activePane="bottomLeft" state="frozen"/>
      <selection pane="bottomLeft" activeCell="G9" sqref="G9"/>
    </sheetView>
  </sheetViews>
  <sheetFormatPr defaultRowHeight="15" x14ac:dyDescent="0.25"/>
  <cols>
    <col min="1" max="1" width="1.7109375" customWidth="1"/>
    <col min="5" max="5" width="9.140625" customWidth="1"/>
    <col min="7" max="7" width="9.7109375" customWidth="1"/>
    <col min="8" max="8" width="3" customWidth="1"/>
    <col min="10" max="10" width="9.140625" customWidth="1"/>
    <col min="12" max="13" width="9.140625" customWidth="1"/>
    <col min="14" max="14" width="9.7109375" customWidth="1"/>
    <col min="15" max="16" width="3" customWidth="1"/>
    <col min="20" max="20" width="9.42578125" customWidth="1"/>
    <col min="22" max="22" width="9.7109375" customWidth="1"/>
  </cols>
  <sheetData>
    <row r="1" spans="2:22" ht="21" x14ac:dyDescent="0.35">
      <c r="B1" s="51" t="s">
        <v>203</v>
      </c>
      <c r="O1" s="221"/>
      <c r="Q1" s="51" t="s">
        <v>204</v>
      </c>
    </row>
    <row r="2" spans="2:22" ht="9.75" customHeight="1" x14ac:dyDescent="0.25">
      <c r="O2" s="221"/>
    </row>
    <row r="3" spans="2:22" ht="15" customHeight="1" thickBot="1" x14ac:dyDescent="0.3">
      <c r="B3" s="52" t="s">
        <v>0</v>
      </c>
      <c r="I3" s="52" t="s">
        <v>8</v>
      </c>
      <c r="O3" s="221"/>
    </row>
    <row r="4" spans="2:22" ht="15" customHeight="1" x14ac:dyDescent="0.25">
      <c r="B4" s="53" t="s">
        <v>45</v>
      </c>
      <c r="C4" s="54"/>
      <c r="D4" s="54"/>
      <c r="E4" s="54"/>
      <c r="F4" s="54"/>
      <c r="G4" s="55"/>
      <c r="I4" s="53" t="s">
        <v>69</v>
      </c>
      <c r="J4" s="54"/>
      <c r="K4" s="54"/>
      <c r="L4" s="54"/>
      <c r="M4" s="54"/>
      <c r="N4" s="55"/>
      <c r="O4" s="221"/>
      <c r="Q4" s="53" t="s">
        <v>205</v>
      </c>
      <c r="R4" s="54"/>
      <c r="S4" s="54"/>
      <c r="T4" s="54"/>
      <c r="U4" s="54"/>
      <c r="V4" s="55"/>
    </row>
    <row r="5" spans="2:22" ht="15" customHeight="1" x14ac:dyDescent="0.25">
      <c r="B5" s="250" t="s">
        <v>59</v>
      </c>
      <c r="C5" s="244"/>
      <c r="D5" s="244"/>
      <c r="E5" s="244"/>
      <c r="F5" s="244"/>
      <c r="G5" s="56" t="s">
        <v>1</v>
      </c>
      <c r="H5" s="57"/>
      <c r="I5" s="58"/>
      <c r="J5" s="59"/>
      <c r="K5" s="60"/>
      <c r="L5" s="243" t="s">
        <v>71</v>
      </c>
      <c r="M5" s="243" t="s">
        <v>83</v>
      </c>
      <c r="N5" s="245" t="s">
        <v>84</v>
      </c>
      <c r="O5" s="221"/>
      <c r="Q5" s="250" t="s">
        <v>59</v>
      </c>
      <c r="R5" s="244"/>
      <c r="S5" s="244"/>
      <c r="T5" s="244"/>
      <c r="U5" s="244"/>
      <c r="V5" s="56" t="s">
        <v>1</v>
      </c>
    </row>
    <row r="6" spans="2:22" ht="15" customHeight="1" x14ac:dyDescent="0.25">
      <c r="B6" s="254"/>
      <c r="C6" s="255"/>
      <c r="D6" s="255"/>
      <c r="E6" s="255"/>
      <c r="F6" s="256"/>
      <c r="G6" s="31"/>
      <c r="H6" s="57"/>
      <c r="I6" s="250" t="s">
        <v>65</v>
      </c>
      <c r="J6" s="244"/>
      <c r="K6" s="61" t="s">
        <v>66</v>
      </c>
      <c r="L6" s="263"/>
      <c r="M6" s="244"/>
      <c r="N6" s="246" t="s">
        <v>1</v>
      </c>
      <c r="O6" s="221"/>
      <c r="Q6" s="254"/>
      <c r="R6" s="255"/>
      <c r="S6" s="255"/>
      <c r="T6" s="255"/>
      <c r="U6" s="256"/>
      <c r="V6" s="31"/>
    </row>
    <row r="7" spans="2:22" ht="15" customHeight="1" x14ac:dyDescent="0.25">
      <c r="B7" s="254"/>
      <c r="C7" s="255"/>
      <c r="D7" s="255"/>
      <c r="E7" s="255"/>
      <c r="F7" s="256"/>
      <c r="G7" s="31"/>
      <c r="H7" s="57"/>
      <c r="I7" s="264"/>
      <c r="J7" s="265"/>
      <c r="K7" s="33"/>
      <c r="L7" s="36"/>
      <c r="M7" s="33"/>
      <c r="N7" s="206" t="str">
        <f>IF((K7*L7),(K7*L7),"")</f>
        <v/>
      </c>
      <c r="O7" s="221"/>
      <c r="Q7" s="254"/>
      <c r="R7" s="255"/>
      <c r="S7" s="255"/>
      <c r="T7" s="255"/>
      <c r="U7" s="256"/>
      <c r="V7" s="31"/>
    </row>
    <row r="8" spans="2:22" ht="15" customHeight="1" x14ac:dyDescent="0.25">
      <c r="B8" s="254"/>
      <c r="C8" s="255"/>
      <c r="D8" s="255"/>
      <c r="E8" s="255"/>
      <c r="F8" s="256"/>
      <c r="G8" s="31">
        <v>505000</v>
      </c>
      <c r="H8" s="57"/>
      <c r="I8" s="261"/>
      <c r="J8" s="262"/>
      <c r="K8" s="30"/>
      <c r="L8" s="9"/>
      <c r="M8" s="30"/>
      <c r="N8" s="89" t="str">
        <f t="shared" ref="N8:N10" si="0">IF((K8*L8),(K8*L8),"")</f>
        <v/>
      </c>
      <c r="O8" s="221"/>
      <c r="Q8" s="254"/>
      <c r="R8" s="255"/>
      <c r="S8" s="255"/>
      <c r="T8" s="255"/>
      <c r="U8" s="256"/>
      <c r="V8" s="31"/>
    </row>
    <row r="9" spans="2:22" ht="15" customHeight="1" x14ac:dyDescent="0.25">
      <c r="B9" s="254"/>
      <c r="C9" s="255"/>
      <c r="D9" s="255"/>
      <c r="E9" s="255"/>
      <c r="F9" s="256"/>
      <c r="G9" s="31"/>
      <c r="H9" s="57"/>
      <c r="I9" s="254"/>
      <c r="J9" s="256"/>
      <c r="K9" s="30"/>
      <c r="L9" s="9"/>
      <c r="M9" s="30"/>
      <c r="N9" s="89" t="str">
        <f t="shared" si="0"/>
        <v/>
      </c>
      <c r="O9" s="221"/>
      <c r="Q9" s="247"/>
      <c r="R9" s="248"/>
      <c r="S9" s="248"/>
      <c r="T9" s="248"/>
      <c r="U9" s="249"/>
      <c r="V9" s="32"/>
    </row>
    <row r="10" spans="2:22" ht="15" customHeight="1" thickBot="1" x14ac:dyDescent="0.3">
      <c r="B10" s="254"/>
      <c r="C10" s="255"/>
      <c r="D10" s="255"/>
      <c r="E10" s="255"/>
      <c r="F10" s="256"/>
      <c r="G10" s="31"/>
      <c r="H10" s="57"/>
      <c r="I10" s="259"/>
      <c r="J10" s="260"/>
      <c r="K10" s="35"/>
      <c r="L10" s="27"/>
      <c r="M10" s="35"/>
      <c r="N10" s="91" t="str">
        <f t="shared" si="0"/>
        <v/>
      </c>
      <c r="O10" s="221"/>
      <c r="Q10" s="62" t="s">
        <v>208</v>
      </c>
      <c r="R10" s="63"/>
      <c r="S10" s="63"/>
      <c r="T10" s="63"/>
      <c r="U10" s="63"/>
      <c r="V10" s="65" t="str">
        <f>IF(SUM(V6:V9),SUM(V6:V9),"")</f>
        <v/>
      </c>
    </row>
    <row r="11" spans="2:22" ht="15.75" thickBot="1" x14ac:dyDescent="0.3">
      <c r="B11" s="247"/>
      <c r="C11" s="248"/>
      <c r="D11" s="248"/>
      <c r="E11" s="248"/>
      <c r="F11" s="249"/>
      <c r="G11" s="32"/>
      <c r="H11" s="57"/>
      <c r="I11" s="62" t="s">
        <v>70</v>
      </c>
      <c r="J11" s="63"/>
      <c r="K11" s="63"/>
      <c r="L11" s="63"/>
      <c r="M11" s="64" t="str">
        <f>IF(SUM(M7:M10),SUM(M7:M10),"")</f>
        <v/>
      </c>
      <c r="N11" s="65" t="str">
        <f>IF(SUM(N7:N10),SUM(N7:N10),"")</f>
        <v/>
      </c>
      <c r="O11" s="221"/>
    </row>
    <row r="12" spans="2:22" ht="15" customHeight="1" thickBot="1" x14ac:dyDescent="0.3">
      <c r="B12" s="62" t="s">
        <v>46</v>
      </c>
      <c r="C12" s="63"/>
      <c r="D12" s="63"/>
      <c r="E12" s="63"/>
      <c r="F12" s="63"/>
      <c r="G12" s="65">
        <f>IF(SUM(G6:G11),SUM(G6:G11),"")</f>
        <v>505000</v>
      </c>
      <c r="H12" s="57"/>
      <c r="I12" s="66"/>
      <c r="J12" s="66"/>
      <c r="K12" s="66"/>
      <c r="L12" s="66"/>
      <c r="M12" s="67"/>
      <c r="N12" s="68"/>
      <c r="O12" s="221"/>
      <c r="Q12" s="53" t="s">
        <v>206</v>
      </c>
      <c r="R12" s="54"/>
      <c r="S12" s="54"/>
      <c r="T12" s="54"/>
      <c r="U12" s="54"/>
      <c r="V12" s="55"/>
    </row>
    <row r="13" spans="2:22" ht="15" customHeight="1" thickBot="1" x14ac:dyDescent="0.3">
      <c r="B13" s="66"/>
      <c r="C13" s="66"/>
      <c r="D13" s="66"/>
      <c r="E13" s="66"/>
      <c r="F13" s="66"/>
      <c r="G13" s="68"/>
      <c r="H13" s="57"/>
      <c r="I13" s="69" t="s">
        <v>93</v>
      </c>
      <c r="J13" s="70"/>
      <c r="K13" s="70"/>
      <c r="L13" s="70"/>
      <c r="M13" s="70"/>
      <c r="N13" s="71"/>
      <c r="O13" s="221"/>
      <c r="Q13" s="250" t="s">
        <v>59</v>
      </c>
      <c r="R13" s="244"/>
      <c r="S13" s="244"/>
      <c r="T13" s="244"/>
      <c r="U13" s="244"/>
      <c r="V13" s="56" t="s">
        <v>1</v>
      </c>
    </row>
    <row r="14" spans="2:22" ht="15" customHeight="1" thickBot="1" x14ac:dyDescent="0.3">
      <c r="B14" s="53" t="s">
        <v>47</v>
      </c>
      <c r="C14" s="72"/>
      <c r="D14" s="72"/>
      <c r="E14" s="72"/>
      <c r="F14" s="72"/>
      <c r="G14" s="73"/>
      <c r="H14" s="57"/>
      <c r="I14" s="74" t="s">
        <v>73</v>
      </c>
      <c r="J14" s="57"/>
      <c r="K14" s="75"/>
      <c r="L14" s="76"/>
      <c r="M14" s="75"/>
      <c r="N14" s="65" t="str">
        <f>IF(SUM('Machinery, Equipment, Vehicles'!N56),SUM('Machinery, Equipment, Vehicles'!N56),"")</f>
        <v/>
      </c>
      <c r="O14" s="221"/>
      <c r="Q14" s="254"/>
      <c r="R14" s="255"/>
      <c r="S14" s="255"/>
      <c r="T14" s="255"/>
      <c r="U14" s="256"/>
      <c r="V14" s="31"/>
    </row>
    <row r="15" spans="2:22" ht="15" customHeight="1" thickBot="1" x14ac:dyDescent="0.3">
      <c r="B15" s="250" t="s">
        <v>59</v>
      </c>
      <c r="C15" s="244"/>
      <c r="D15" s="244"/>
      <c r="E15" s="244"/>
      <c r="F15" s="244"/>
      <c r="G15" s="56" t="s">
        <v>1</v>
      </c>
      <c r="H15" s="57"/>
      <c r="I15" s="77"/>
      <c r="J15" s="77"/>
      <c r="K15" s="78"/>
      <c r="L15" s="79"/>
      <c r="M15" s="78"/>
      <c r="N15" s="80"/>
      <c r="O15" s="221"/>
      <c r="Q15" s="254"/>
      <c r="R15" s="255"/>
      <c r="S15" s="255"/>
      <c r="T15" s="255"/>
      <c r="U15" s="256"/>
      <c r="V15" s="31"/>
    </row>
    <row r="16" spans="2:22" ht="15" customHeight="1" x14ac:dyDescent="0.25">
      <c r="B16" s="251"/>
      <c r="C16" s="252"/>
      <c r="D16" s="252"/>
      <c r="E16" s="252"/>
      <c r="F16" s="253"/>
      <c r="G16" s="34"/>
      <c r="H16" s="57"/>
      <c r="I16" s="69" t="s">
        <v>72</v>
      </c>
      <c r="J16" s="70"/>
      <c r="K16" s="70"/>
      <c r="L16" s="70"/>
      <c r="M16" s="70"/>
      <c r="N16" s="81"/>
      <c r="O16" s="221"/>
      <c r="Q16" s="254"/>
      <c r="R16" s="255"/>
      <c r="S16" s="255"/>
      <c r="T16" s="255"/>
      <c r="U16" s="256"/>
      <c r="V16" s="31"/>
    </row>
    <row r="17" spans="2:22" ht="15" customHeight="1" thickBot="1" x14ac:dyDescent="0.3">
      <c r="B17" s="254"/>
      <c r="C17" s="255"/>
      <c r="D17" s="255"/>
      <c r="E17" s="255"/>
      <c r="F17" s="256"/>
      <c r="G17" s="14"/>
      <c r="H17" s="57"/>
      <c r="I17" s="62" t="s">
        <v>73</v>
      </c>
      <c r="J17" s="63"/>
      <c r="K17" s="63"/>
      <c r="L17" s="63"/>
      <c r="M17" s="63"/>
      <c r="N17" s="65" t="str">
        <f>IF(SUM('Machinery, Equipment, Vehicles'!N96),SUM('Machinery, Equipment, Vehicles'!N96),"")</f>
        <v/>
      </c>
      <c r="O17" s="221"/>
      <c r="Q17" s="247"/>
      <c r="R17" s="248"/>
      <c r="S17" s="248"/>
      <c r="T17" s="248"/>
      <c r="U17" s="249"/>
      <c r="V17" s="32"/>
    </row>
    <row r="18" spans="2:22" ht="15" customHeight="1" thickBot="1" x14ac:dyDescent="0.3">
      <c r="B18" s="254"/>
      <c r="C18" s="255"/>
      <c r="D18" s="255"/>
      <c r="E18" s="255"/>
      <c r="F18" s="256"/>
      <c r="G18" s="14"/>
      <c r="H18" s="57"/>
      <c r="I18" s="77"/>
      <c r="J18" s="77"/>
      <c r="K18" s="77"/>
      <c r="L18" s="77"/>
      <c r="M18" s="77"/>
      <c r="N18" s="82"/>
      <c r="O18" s="221"/>
      <c r="Q18" s="62" t="s">
        <v>207</v>
      </c>
      <c r="R18" s="63"/>
      <c r="S18" s="63"/>
      <c r="T18" s="63"/>
      <c r="U18" s="63"/>
      <c r="V18" s="65" t="str">
        <f>IF(SUM(V14:V17),SUM(V14:V17),"")</f>
        <v/>
      </c>
    </row>
    <row r="19" spans="2:22" ht="15" customHeight="1" thickBot="1" x14ac:dyDescent="0.3">
      <c r="B19" s="254"/>
      <c r="C19" s="255"/>
      <c r="D19" s="255"/>
      <c r="E19" s="255"/>
      <c r="F19" s="256"/>
      <c r="G19" s="15"/>
      <c r="H19" s="57"/>
      <c r="I19" s="53" t="s">
        <v>74</v>
      </c>
      <c r="J19" s="54"/>
      <c r="K19" s="54"/>
      <c r="L19" s="54"/>
      <c r="M19" s="54"/>
      <c r="N19" s="83"/>
      <c r="O19" s="221"/>
    </row>
    <row r="20" spans="2:22" ht="15" customHeight="1" x14ac:dyDescent="0.25">
      <c r="B20" s="247"/>
      <c r="C20" s="248"/>
      <c r="D20" s="248"/>
      <c r="E20" s="248"/>
      <c r="F20" s="249"/>
      <c r="G20" s="22"/>
      <c r="H20" s="57"/>
      <c r="I20" s="250" t="s">
        <v>59</v>
      </c>
      <c r="J20" s="244"/>
      <c r="K20" s="244"/>
      <c r="L20" s="244"/>
      <c r="M20" s="244"/>
      <c r="N20" s="56" t="s">
        <v>1</v>
      </c>
      <c r="O20" s="221"/>
      <c r="Q20" s="53" t="s">
        <v>209</v>
      </c>
      <c r="R20" s="72"/>
      <c r="S20" s="72"/>
      <c r="T20" s="72"/>
      <c r="U20" s="72"/>
      <c r="V20" s="55"/>
    </row>
    <row r="21" spans="2:22" ht="15" customHeight="1" thickBot="1" x14ac:dyDescent="0.3">
      <c r="B21" s="74" t="s">
        <v>49</v>
      </c>
      <c r="C21" s="57"/>
      <c r="D21" s="57"/>
      <c r="E21" s="57"/>
      <c r="F21" s="57"/>
      <c r="G21" s="84" t="str">
        <f>IF(SUM(G16:G20),SUM(G16:G20),"")</f>
        <v/>
      </c>
      <c r="H21" s="57"/>
      <c r="I21" s="251"/>
      <c r="J21" s="252"/>
      <c r="K21" s="252"/>
      <c r="L21" s="252"/>
      <c r="M21" s="253"/>
      <c r="N21" s="34"/>
      <c r="O21" s="221"/>
      <c r="Q21" s="250" t="s">
        <v>59</v>
      </c>
      <c r="R21" s="244"/>
      <c r="S21" s="244"/>
      <c r="T21" s="244"/>
      <c r="U21" s="244"/>
      <c r="V21" s="90" t="s">
        <v>1</v>
      </c>
    </row>
    <row r="22" spans="2:22" ht="15" customHeight="1" thickBot="1" x14ac:dyDescent="0.3">
      <c r="B22" s="77"/>
      <c r="C22" s="77"/>
      <c r="D22" s="77"/>
      <c r="E22" s="77"/>
      <c r="F22" s="77"/>
      <c r="G22" s="85"/>
      <c r="H22" s="57"/>
      <c r="I22" s="254"/>
      <c r="J22" s="255"/>
      <c r="K22" s="255"/>
      <c r="L22" s="255"/>
      <c r="M22" s="256"/>
      <c r="N22" s="15"/>
      <c r="O22" s="221"/>
      <c r="Q22" s="257"/>
      <c r="R22" s="258"/>
      <c r="S22" s="258"/>
      <c r="T22" s="258"/>
      <c r="U22" s="258"/>
      <c r="V22" s="37"/>
    </row>
    <row r="23" spans="2:22" ht="15" customHeight="1" x14ac:dyDescent="0.25">
      <c r="B23" s="53" t="s">
        <v>54</v>
      </c>
      <c r="C23" s="72"/>
      <c r="D23" s="72"/>
      <c r="E23" s="72"/>
      <c r="F23" s="72"/>
      <c r="G23" s="55"/>
      <c r="H23" s="57"/>
      <c r="I23" s="254"/>
      <c r="J23" s="255"/>
      <c r="K23" s="255"/>
      <c r="L23" s="255"/>
      <c r="M23" s="256"/>
      <c r="N23" s="15"/>
      <c r="O23" s="221"/>
      <c r="Q23" s="259"/>
      <c r="R23" s="260"/>
      <c r="S23" s="260"/>
      <c r="T23" s="260"/>
      <c r="U23" s="260"/>
      <c r="V23" s="22"/>
    </row>
    <row r="24" spans="2:22" ht="15" customHeight="1" thickBot="1" x14ac:dyDescent="0.3">
      <c r="B24" s="250" t="s">
        <v>59</v>
      </c>
      <c r="C24" s="244"/>
      <c r="D24" s="244"/>
      <c r="E24" s="244"/>
      <c r="F24" s="244"/>
      <c r="G24" s="56" t="s">
        <v>1</v>
      </c>
      <c r="H24" s="57"/>
      <c r="I24" s="254"/>
      <c r="J24" s="255"/>
      <c r="K24" s="255"/>
      <c r="L24" s="255"/>
      <c r="M24" s="256"/>
      <c r="N24" s="15"/>
      <c r="O24" s="221"/>
      <c r="Q24" s="62" t="s">
        <v>210</v>
      </c>
      <c r="R24" s="63"/>
      <c r="S24" s="63"/>
      <c r="T24" s="63"/>
      <c r="U24" s="63"/>
      <c r="V24" s="65" t="str">
        <f>IF(SUM(V22:V23),SUM(V22:V23),"")</f>
        <v/>
      </c>
    </row>
    <row r="25" spans="2:22" ht="15" customHeight="1" thickBot="1" x14ac:dyDescent="0.3">
      <c r="B25" s="264"/>
      <c r="C25" s="265"/>
      <c r="D25" s="265"/>
      <c r="E25" s="265"/>
      <c r="F25" s="265"/>
      <c r="G25" s="34"/>
      <c r="H25" s="57"/>
      <c r="I25" s="254"/>
      <c r="J25" s="255"/>
      <c r="K25" s="255"/>
      <c r="L25" s="255"/>
      <c r="M25" s="256"/>
      <c r="N25" s="15"/>
      <c r="O25" s="221"/>
    </row>
    <row r="26" spans="2:22" ht="15" customHeight="1" x14ac:dyDescent="0.25">
      <c r="B26" s="261"/>
      <c r="C26" s="262"/>
      <c r="D26" s="262"/>
      <c r="E26" s="262"/>
      <c r="F26" s="262"/>
      <c r="G26" s="15"/>
      <c r="H26" s="57"/>
      <c r="I26" s="247"/>
      <c r="J26" s="248"/>
      <c r="K26" s="248"/>
      <c r="L26" s="248"/>
      <c r="M26" s="249"/>
      <c r="N26" s="22"/>
      <c r="O26" s="221"/>
      <c r="Q26" s="53" t="s">
        <v>211</v>
      </c>
      <c r="R26" s="72"/>
      <c r="S26" s="72"/>
      <c r="T26" s="72"/>
      <c r="U26" s="72"/>
      <c r="V26" s="55"/>
    </row>
    <row r="27" spans="2:22" ht="15" customHeight="1" thickBot="1" x14ac:dyDescent="0.3">
      <c r="B27" s="261"/>
      <c r="C27" s="262"/>
      <c r="D27" s="262"/>
      <c r="E27" s="262"/>
      <c r="F27" s="262"/>
      <c r="G27" s="15"/>
      <c r="H27" s="57"/>
      <c r="I27" s="62" t="s">
        <v>75</v>
      </c>
      <c r="J27" s="86"/>
      <c r="K27" s="86"/>
      <c r="L27" s="86"/>
      <c r="M27" s="86"/>
      <c r="N27" s="65" t="str">
        <f>IF(SUM(N21:N26),SUM(N21:N26),"")</f>
        <v/>
      </c>
      <c r="O27" s="221"/>
      <c r="Q27" s="250" t="s">
        <v>59</v>
      </c>
      <c r="R27" s="244"/>
      <c r="S27" s="244"/>
      <c r="T27" s="244"/>
      <c r="U27" s="244"/>
      <c r="V27" s="90" t="s">
        <v>1</v>
      </c>
    </row>
    <row r="28" spans="2:22" ht="15" customHeight="1" x14ac:dyDescent="0.25">
      <c r="B28" s="261"/>
      <c r="C28" s="262"/>
      <c r="D28" s="262"/>
      <c r="E28" s="262"/>
      <c r="F28" s="262"/>
      <c r="G28" s="15"/>
      <c r="H28" s="57"/>
      <c r="I28" s="266" t="s">
        <v>91</v>
      </c>
      <c r="J28" s="266"/>
      <c r="K28" s="266"/>
      <c r="L28" s="87"/>
      <c r="M28" s="87"/>
      <c r="N28" s="268">
        <f>SUM(N11,N27,'Machinery, Equipment, Vehicles'!N96,'Machinery, Equipment, Vehicles'!N56)</f>
        <v>0</v>
      </c>
      <c r="O28" s="221"/>
      <c r="Q28" s="257"/>
      <c r="R28" s="258"/>
      <c r="S28" s="258"/>
      <c r="T28" s="258"/>
      <c r="U28" s="258"/>
      <c r="V28" s="37"/>
    </row>
    <row r="29" spans="2:22" ht="15" customHeight="1" x14ac:dyDescent="0.25">
      <c r="B29" s="259"/>
      <c r="C29" s="260"/>
      <c r="D29" s="260"/>
      <c r="E29" s="260"/>
      <c r="F29" s="260"/>
      <c r="G29" s="22"/>
      <c r="H29" s="57"/>
      <c r="I29" s="267"/>
      <c r="J29" s="267"/>
      <c r="K29" s="267"/>
      <c r="L29" s="57"/>
      <c r="M29" s="57"/>
      <c r="N29" s="269"/>
      <c r="O29" s="221"/>
      <c r="Q29" s="261"/>
      <c r="R29" s="262"/>
      <c r="S29" s="262"/>
      <c r="T29" s="262"/>
      <c r="U29" s="262"/>
      <c r="V29" s="15"/>
    </row>
    <row r="30" spans="2:22" ht="15" customHeight="1" thickBot="1" x14ac:dyDescent="0.3">
      <c r="B30" s="62" t="s">
        <v>50</v>
      </c>
      <c r="C30" s="63"/>
      <c r="D30" s="63"/>
      <c r="E30" s="63"/>
      <c r="F30" s="63"/>
      <c r="G30" s="65" t="str">
        <f>IF(SUM(G25:G29),SUM(G25:G29),"")</f>
        <v/>
      </c>
      <c r="H30" s="57"/>
      <c r="I30" s="52" t="s">
        <v>17</v>
      </c>
      <c r="O30" s="221"/>
      <c r="Q30" s="261"/>
      <c r="R30" s="262"/>
      <c r="S30" s="262"/>
      <c r="T30" s="262"/>
      <c r="U30" s="262"/>
      <c r="V30" s="15"/>
    </row>
    <row r="31" spans="2:22" ht="15" customHeight="1" thickBot="1" x14ac:dyDescent="0.3">
      <c r="B31" s="77"/>
      <c r="C31" s="77"/>
      <c r="D31" s="77"/>
      <c r="E31" s="77"/>
      <c r="F31" s="77"/>
      <c r="G31" s="85"/>
      <c r="H31" s="57"/>
      <c r="I31" s="53" t="s">
        <v>87</v>
      </c>
      <c r="J31" s="54"/>
      <c r="K31" s="54"/>
      <c r="L31" s="54"/>
      <c r="M31" s="54"/>
      <c r="N31" s="55"/>
      <c r="O31" s="221"/>
      <c r="Q31" s="261"/>
      <c r="R31" s="262"/>
      <c r="S31" s="262"/>
      <c r="T31" s="262"/>
      <c r="U31" s="262"/>
      <c r="V31" s="15"/>
    </row>
    <row r="32" spans="2:22" ht="15" customHeight="1" x14ac:dyDescent="0.25">
      <c r="B32" s="53" t="s">
        <v>53</v>
      </c>
      <c r="C32" s="72"/>
      <c r="D32" s="72"/>
      <c r="E32" s="72"/>
      <c r="F32" s="72"/>
      <c r="G32" s="55"/>
      <c r="H32" s="57"/>
      <c r="I32" s="58"/>
      <c r="J32" s="59"/>
      <c r="K32" s="60"/>
      <c r="L32" s="243" t="s">
        <v>88</v>
      </c>
      <c r="M32" s="243" t="s">
        <v>83</v>
      </c>
      <c r="N32" s="245" t="s">
        <v>84</v>
      </c>
      <c r="O32" s="221"/>
      <c r="Q32" s="259"/>
      <c r="R32" s="260"/>
      <c r="S32" s="260"/>
      <c r="T32" s="260"/>
      <c r="U32" s="260"/>
      <c r="V32" s="22"/>
    </row>
    <row r="33" spans="2:22" ht="15" customHeight="1" thickBot="1" x14ac:dyDescent="0.3">
      <c r="B33" s="250" t="s">
        <v>59</v>
      </c>
      <c r="C33" s="244"/>
      <c r="D33" s="244"/>
      <c r="E33" s="244"/>
      <c r="F33" s="244"/>
      <c r="G33" s="56" t="s">
        <v>1</v>
      </c>
      <c r="H33" s="57"/>
      <c r="I33" s="250" t="s">
        <v>141</v>
      </c>
      <c r="J33" s="244"/>
      <c r="K33" s="61" t="s">
        <v>18</v>
      </c>
      <c r="L33" s="263"/>
      <c r="M33" s="244"/>
      <c r="N33" s="246"/>
      <c r="O33" s="221"/>
      <c r="Q33" s="62" t="s">
        <v>212</v>
      </c>
      <c r="R33" s="63"/>
      <c r="S33" s="63"/>
      <c r="T33" s="63"/>
      <c r="U33" s="63"/>
      <c r="V33" s="65" t="str">
        <f>IF(SUM(V28:V32),SUM(V28:V32),"")</f>
        <v/>
      </c>
    </row>
    <row r="34" spans="2:22" ht="15.75" thickBot="1" x14ac:dyDescent="0.3">
      <c r="B34" s="264"/>
      <c r="C34" s="265"/>
      <c r="D34" s="265"/>
      <c r="E34" s="265"/>
      <c r="F34" s="265"/>
      <c r="G34" s="34"/>
      <c r="H34" s="57"/>
      <c r="I34" s="261"/>
      <c r="J34" s="262"/>
      <c r="K34" s="103"/>
      <c r="L34" s="36"/>
      <c r="M34" s="36"/>
      <c r="N34" s="88" t="str">
        <f>IF((K34*L34),(K34*L34),"")</f>
        <v/>
      </c>
      <c r="O34" s="221"/>
    </row>
    <row r="35" spans="2:22" ht="15" customHeight="1" x14ac:dyDescent="0.25">
      <c r="B35" s="261"/>
      <c r="C35" s="262"/>
      <c r="D35" s="262"/>
      <c r="E35" s="262"/>
      <c r="F35" s="262"/>
      <c r="G35" s="15"/>
      <c r="H35" s="57"/>
      <c r="I35" s="261"/>
      <c r="J35" s="262"/>
      <c r="K35" s="104"/>
      <c r="L35" s="9"/>
      <c r="M35" s="9"/>
      <c r="N35" s="89" t="str">
        <f>IF((K35*L35),(K35*L35),"")</f>
        <v/>
      </c>
      <c r="O35" s="221"/>
      <c r="Q35" s="69" t="s">
        <v>213</v>
      </c>
      <c r="R35" s="70"/>
      <c r="S35" s="70"/>
      <c r="T35" s="70"/>
      <c r="U35" s="70"/>
      <c r="V35" s="71"/>
    </row>
    <row r="36" spans="2:22" ht="15" customHeight="1" thickBot="1" x14ac:dyDescent="0.3">
      <c r="B36" s="261"/>
      <c r="C36" s="262"/>
      <c r="D36" s="262"/>
      <c r="E36" s="262"/>
      <c r="F36" s="262"/>
      <c r="G36" s="15"/>
      <c r="H36" s="57"/>
      <c r="I36" s="261"/>
      <c r="J36" s="262"/>
      <c r="K36" s="104"/>
      <c r="L36" s="9"/>
      <c r="M36" s="9"/>
      <c r="N36" s="89" t="str">
        <f>IF((K36*L36),(K36*L36),"")</f>
        <v/>
      </c>
      <c r="O36" s="221"/>
      <c r="Q36" s="209" t="s">
        <v>73</v>
      </c>
      <c r="R36" s="210"/>
      <c r="S36" s="211"/>
      <c r="T36" s="212"/>
      <c r="U36" s="211"/>
      <c r="V36" s="65" t="str">
        <f>IF(SUM('Machinery, Equipment, Vehicles'!AB96),SUM('Machinery, Equipment, Vehicles'!AB96),"")</f>
        <v/>
      </c>
    </row>
    <row r="37" spans="2:22" ht="15" customHeight="1" thickBot="1" x14ac:dyDescent="0.3">
      <c r="B37" s="261"/>
      <c r="C37" s="262"/>
      <c r="D37" s="262"/>
      <c r="E37" s="262"/>
      <c r="F37" s="262"/>
      <c r="G37" s="15"/>
      <c r="H37" s="57"/>
      <c r="I37" s="261"/>
      <c r="J37" s="262"/>
      <c r="K37" s="104"/>
      <c r="L37" s="9"/>
      <c r="M37" s="9"/>
      <c r="N37" s="89" t="str">
        <f t="shared" ref="N37:N51" si="1">IF((K37*L37),(K37*L37),"")</f>
        <v/>
      </c>
      <c r="O37" s="221"/>
    </row>
    <row r="38" spans="2:22" ht="15" customHeight="1" x14ac:dyDescent="0.25">
      <c r="B38" s="261"/>
      <c r="C38" s="262"/>
      <c r="D38" s="262"/>
      <c r="E38" s="262"/>
      <c r="F38" s="262"/>
      <c r="G38" s="15"/>
      <c r="H38" s="57"/>
      <c r="I38" s="261"/>
      <c r="J38" s="262"/>
      <c r="K38" s="104"/>
      <c r="L38" s="9"/>
      <c r="M38" s="9"/>
      <c r="N38" s="89" t="str">
        <f t="shared" si="1"/>
        <v/>
      </c>
      <c r="O38" s="221"/>
      <c r="Q38" s="53" t="s">
        <v>220</v>
      </c>
      <c r="R38" s="54"/>
      <c r="S38" s="54"/>
      <c r="T38" s="54"/>
      <c r="U38" s="54"/>
      <c r="V38" s="55"/>
    </row>
    <row r="39" spans="2:22" ht="15" customHeight="1" x14ac:dyDescent="0.25">
      <c r="B39" s="261"/>
      <c r="C39" s="262"/>
      <c r="D39" s="262"/>
      <c r="E39" s="262"/>
      <c r="F39" s="262"/>
      <c r="G39" s="15"/>
      <c r="H39" s="57"/>
      <c r="I39" s="261"/>
      <c r="J39" s="262"/>
      <c r="K39" s="104"/>
      <c r="L39" s="9"/>
      <c r="M39" s="9"/>
      <c r="N39" s="89" t="str">
        <f t="shared" si="1"/>
        <v/>
      </c>
      <c r="O39" s="221"/>
      <c r="Q39" s="58"/>
      <c r="R39" s="59"/>
      <c r="S39" s="243" t="s">
        <v>216</v>
      </c>
      <c r="T39" s="243" t="s">
        <v>217</v>
      </c>
      <c r="U39" s="243" t="s">
        <v>218</v>
      </c>
      <c r="V39" s="245" t="s">
        <v>84</v>
      </c>
    </row>
    <row r="40" spans="2:22" ht="15" customHeight="1" x14ac:dyDescent="0.25">
      <c r="B40" s="261"/>
      <c r="C40" s="262"/>
      <c r="D40" s="262"/>
      <c r="E40" s="262"/>
      <c r="F40" s="262"/>
      <c r="G40" s="15"/>
      <c r="H40" s="57"/>
      <c r="I40" s="261"/>
      <c r="J40" s="262"/>
      <c r="K40" s="104"/>
      <c r="L40" s="9"/>
      <c r="M40" s="9"/>
      <c r="N40" s="89" t="str">
        <f t="shared" si="1"/>
        <v/>
      </c>
      <c r="O40" s="221"/>
      <c r="Q40" s="250" t="s">
        <v>59</v>
      </c>
      <c r="R40" s="244"/>
      <c r="S40" s="263"/>
      <c r="T40" s="263"/>
      <c r="U40" s="244"/>
      <c r="V40" s="246"/>
    </row>
    <row r="41" spans="2:22" x14ac:dyDescent="0.25">
      <c r="B41" s="261"/>
      <c r="C41" s="262"/>
      <c r="D41" s="262"/>
      <c r="E41" s="262"/>
      <c r="F41" s="262"/>
      <c r="G41" s="15"/>
      <c r="H41" s="57"/>
      <c r="I41" s="261"/>
      <c r="J41" s="262"/>
      <c r="K41" s="104"/>
      <c r="L41" s="9"/>
      <c r="M41" s="9"/>
      <c r="N41" s="89" t="str">
        <f t="shared" si="1"/>
        <v/>
      </c>
      <c r="O41" s="221"/>
      <c r="Q41" s="261"/>
      <c r="R41" s="262"/>
      <c r="S41" s="215"/>
      <c r="T41" s="216"/>
      <c r="U41" s="36"/>
      <c r="V41" s="213"/>
    </row>
    <row r="42" spans="2:22" ht="15" customHeight="1" x14ac:dyDescent="0.25">
      <c r="B42" s="259"/>
      <c r="C42" s="260"/>
      <c r="D42" s="260"/>
      <c r="E42" s="260"/>
      <c r="F42" s="260"/>
      <c r="G42" s="22"/>
      <c r="H42" s="57"/>
      <c r="I42" s="261"/>
      <c r="J42" s="262"/>
      <c r="K42" s="104"/>
      <c r="L42" s="9"/>
      <c r="M42" s="9"/>
      <c r="N42" s="89" t="str">
        <f t="shared" si="1"/>
        <v/>
      </c>
      <c r="O42" s="221"/>
      <c r="Q42" s="261"/>
      <c r="R42" s="262"/>
      <c r="S42" s="217"/>
      <c r="T42" s="218"/>
      <c r="U42" s="9"/>
      <c r="V42" s="214"/>
    </row>
    <row r="43" spans="2:22" ht="15" customHeight="1" thickBot="1" x14ac:dyDescent="0.3">
      <c r="B43" s="74" t="s">
        <v>51</v>
      </c>
      <c r="C43" s="57"/>
      <c r="D43" s="57"/>
      <c r="E43" s="57"/>
      <c r="F43" s="57"/>
      <c r="G43" s="84" t="str">
        <f>IF(SUM(G34:G42),SUM(G34:G42),"")</f>
        <v/>
      </c>
      <c r="H43" s="57"/>
      <c r="I43" s="261"/>
      <c r="J43" s="262"/>
      <c r="K43" s="104"/>
      <c r="L43" s="9"/>
      <c r="M43" s="9"/>
      <c r="N43" s="89" t="str">
        <f t="shared" si="1"/>
        <v/>
      </c>
      <c r="O43" s="221"/>
      <c r="Q43" s="261"/>
      <c r="R43" s="262"/>
      <c r="S43" s="217"/>
      <c r="T43" s="218"/>
      <c r="U43" s="9"/>
      <c r="V43" s="214"/>
    </row>
    <row r="44" spans="2:22" ht="15" customHeight="1" thickBot="1" x14ac:dyDescent="0.3">
      <c r="B44" s="77"/>
      <c r="C44" s="77"/>
      <c r="D44" s="77"/>
      <c r="E44" s="77"/>
      <c r="F44" s="77"/>
      <c r="G44" s="85"/>
      <c r="H44" s="57"/>
      <c r="I44" s="261"/>
      <c r="J44" s="262"/>
      <c r="K44" s="104"/>
      <c r="L44" s="9"/>
      <c r="M44" s="9"/>
      <c r="N44" s="89" t="str">
        <f t="shared" si="1"/>
        <v/>
      </c>
      <c r="O44" s="221"/>
      <c r="Q44" s="219" t="s">
        <v>219</v>
      </c>
      <c r="R44" s="220"/>
      <c r="S44" s="220"/>
      <c r="T44" s="220"/>
      <c r="U44" s="64" t="str">
        <f>IF(SUM(U41:U43),SUM(U41:U43),"")</f>
        <v/>
      </c>
      <c r="V44" s="65" t="str">
        <f>IF(SUM(V41:V43),SUM(V41:V43),"")</f>
        <v/>
      </c>
    </row>
    <row r="45" spans="2:22" ht="15" customHeight="1" thickBot="1" x14ac:dyDescent="0.3">
      <c r="B45" s="53" t="s">
        <v>52</v>
      </c>
      <c r="C45" s="72"/>
      <c r="D45" s="72"/>
      <c r="E45" s="72"/>
      <c r="F45" s="72"/>
      <c r="G45" s="55"/>
      <c r="H45" s="57"/>
      <c r="I45" s="261"/>
      <c r="J45" s="262"/>
      <c r="K45" s="104"/>
      <c r="L45" s="9"/>
      <c r="M45" s="9"/>
      <c r="N45" s="89" t="str">
        <f t="shared" si="1"/>
        <v/>
      </c>
      <c r="O45" s="221"/>
    </row>
    <row r="46" spans="2:22" ht="15" customHeight="1" x14ac:dyDescent="0.25">
      <c r="B46" s="250" t="s">
        <v>59</v>
      </c>
      <c r="C46" s="244"/>
      <c r="D46" s="244"/>
      <c r="E46" s="244"/>
      <c r="F46" s="244"/>
      <c r="G46" s="90" t="s">
        <v>1</v>
      </c>
      <c r="H46" s="57"/>
      <c r="I46" s="261"/>
      <c r="J46" s="262"/>
      <c r="K46" s="104"/>
      <c r="L46" s="9"/>
      <c r="M46" s="9"/>
      <c r="N46" s="89" t="str">
        <f t="shared" si="1"/>
        <v/>
      </c>
      <c r="O46" s="221"/>
      <c r="Q46" s="53" t="s">
        <v>221</v>
      </c>
      <c r="R46" s="54"/>
      <c r="S46" s="54"/>
      <c r="T46" s="54"/>
      <c r="U46" s="54"/>
      <c r="V46" s="55"/>
    </row>
    <row r="47" spans="2:22" ht="15" customHeight="1" x14ac:dyDescent="0.25">
      <c r="B47" s="257"/>
      <c r="C47" s="258"/>
      <c r="D47" s="258"/>
      <c r="E47" s="258"/>
      <c r="F47" s="258"/>
      <c r="G47" s="37"/>
      <c r="H47" s="57"/>
      <c r="I47" s="261"/>
      <c r="J47" s="262"/>
      <c r="K47" s="104"/>
      <c r="L47" s="9"/>
      <c r="M47" s="9"/>
      <c r="N47" s="89" t="str">
        <f t="shared" si="1"/>
        <v/>
      </c>
      <c r="O47" s="221"/>
      <c r="Q47" s="250" t="s">
        <v>59</v>
      </c>
      <c r="R47" s="244"/>
      <c r="S47" s="244"/>
      <c r="T47" s="244"/>
      <c r="U47" s="244"/>
      <c r="V47" s="56" t="s">
        <v>1</v>
      </c>
    </row>
    <row r="48" spans="2:22" ht="15" customHeight="1" x14ac:dyDescent="0.25">
      <c r="B48" s="261"/>
      <c r="C48" s="262"/>
      <c r="D48" s="262"/>
      <c r="E48" s="262"/>
      <c r="F48" s="262"/>
      <c r="G48" s="15"/>
      <c r="H48" s="57"/>
      <c r="I48" s="261"/>
      <c r="J48" s="262"/>
      <c r="K48" s="104"/>
      <c r="L48" s="9"/>
      <c r="M48" s="9"/>
      <c r="N48" s="89" t="str">
        <f t="shared" si="1"/>
        <v/>
      </c>
      <c r="O48" s="221"/>
      <c r="Q48" s="254"/>
      <c r="R48" s="255"/>
      <c r="S48" s="255"/>
      <c r="T48" s="255"/>
      <c r="U48" s="256"/>
      <c r="V48" s="31"/>
    </row>
    <row r="49" spans="2:22" x14ac:dyDescent="0.25">
      <c r="B49" s="259"/>
      <c r="C49" s="260"/>
      <c r="D49" s="260"/>
      <c r="E49" s="260"/>
      <c r="F49" s="260"/>
      <c r="G49" s="22"/>
      <c r="H49" s="57"/>
      <c r="I49" s="261"/>
      <c r="J49" s="262"/>
      <c r="K49" s="104"/>
      <c r="L49" s="9"/>
      <c r="M49" s="9"/>
      <c r="N49" s="89" t="str">
        <f t="shared" si="1"/>
        <v/>
      </c>
      <c r="O49" s="221"/>
      <c r="Q49" s="254"/>
      <c r="R49" s="255"/>
      <c r="S49" s="255"/>
      <c r="T49" s="255"/>
      <c r="U49" s="256"/>
      <c r="V49" s="31"/>
    </row>
    <row r="50" spans="2:22" ht="15" customHeight="1" thickBot="1" x14ac:dyDescent="0.3">
      <c r="B50" s="62" t="s">
        <v>55</v>
      </c>
      <c r="C50" s="63"/>
      <c r="D50" s="63"/>
      <c r="E50" s="63"/>
      <c r="F50" s="63"/>
      <c r="G50" s="65" t="str">
        <f>IF(SUM(G47:G49),SUM(G47:G49),"")</f>
        <v/>
      </c>
      <c r="H50" s="57"/>
      <c r="I50" s="261"/>
      <c r="J50" s="262"/>
      <c r="K50" s="104"/>
      <c r="L50" s="9"/>
      <c r="M50" s="9"/>
      <c r="N50" s="89" t="str">
        <f>IF((K50*L50),(K50*L50),"")</f>
        <v/>
      </c>
      <c r="O50" s="221"/>
      <c r="Q50" s="254"/>
      <c r="R50" s="255"/>
      <c r="S50" s="255"/>
      <c r="T50" s="255"/>
      <c r="U50" s="256"/>
      <c r="V50" s="31"/>
    </row>
    <row r="51" spans="2:22" ht="15" customHeight="1" thickBot="1" x14ac:dyDescent="0.3">
      <c r="B51" s="77"/>
      <c r="C51" s="77"/>
      <c r="D51" s="77"/>
      <c r="E51" s="77"/>
      <c r="F51" s="77"/>
      <c r="G51" s="77"/>
      <c r="H51" s="57"/>
      <c r="I51" s="261"/>
      <c r="J51" s="262"/>
      <c r="K51" s="104"/>
      <c r="L51" s="9"/>
      <c r="M51" s="9"/>
      <c r="N51" s="89" t="str">
        <f t="shared" si="1"/>
        <v/>
      </c>
      <c r="O51" s="221"/>
      <c r="Q51" s="247"/>
      <c r="R51" s="248"/>
      <c r="S51" s="248"/>
      <c r="T51" s="248"/>
      <c r="U51" s="249"/>
      <c r="V51" s="32"/>
    </row>
    <row r="52" spans="2:22" ht="15" customHeight="1" thickBot="1" x14ac:dyDescent="0.3">
      <c r="B52" s="53" t="s">
        <v>56</v>
      </c>
      <c r="C52" s="72"/>
      <c r="D52" s="72"/>
      <c r="E52" s="72"/>
      <c r="F52" s="72"/>
      <c r="G52" s="83"/>
      <c r="H52" s="57"/>
      <c r="I52" s="259"/>
      <c r="J52" s="260"/>
      <c r="K52" s="105"/>
      <c r="L52" s="27"/>
      <c r="M52" s="27"/>
      <c r="N52" s="89" t="str">
        <f>IF((K52*L52),(K52*L52),"")</f>
        <v/>
      </c>
      <c r="O52" s="221"/>
      <c r="Q52" s="62" t="s">
        <v>222</v>
      </c>
      <c r="R52" s="63"/>
      <c r="S52" s="63"/>
      <c r="T52" s="63"/>
      <c r="U52" s="63"/>
      <c r="V52" s="65" t="str">
        <f>IF(SUM(V48:V51),SUM(V48:V51),"")</f>
        <v/>
      </c>
    </row>
    <row r="53" spans="2:22" ht="15" customHeight="1" thickBot="1" x14ac:dyDescent="0.3">
      <c r="B53" s="250" t="s">
        <v>59</v>
      </c>
      <c r="C53" s="244"/>
      <c r="D53" s="244"/>
      <c r="E53" s="244"/>
      <c r="F53" s="244"/>
      <c r="G53" s="92" t="s">
        <v>1</v>
      </c>
      <c r="H53" s="57"/>
      <c r="I53" s="62" t="s">
        <v>114</v>
      </c>
      <c r="J53" s="63"/>
      <c r="K53" s="106" t="str">
        <f>IF(SUM(K34:K52)=0,"",SUM(K34:K52))</f>
        <v/>
      </c>
      <c r="L53" s="63"/>
      <c r="M53" s="64" t="str">
        <f>IF(SUM(M34:M52),SUM(M34:M52),"")</f>
        <v/>
      </c>
      <c r="N53" s="65" t="str">
        <f>IF(SUM(N34:N52),SUM(N34:N52),"")</f>
        <v/>
      </c>
      <c r="O53" s="221"/>
    </row>
    <row r="54" spans="2:22" ht="15.75" thickBot="1" x14ac:dyDescent="0.3">
      <c r="B54" s="251"/>
      <c r="C54" s="252"/>
      <c r="D54" s="252"/>
      <c r="E54" s="252"/>
      <c r="F54" s="253"/>
      <c r="G54" s="38"/>
      <c r="H54" s="57"/>
      <c r="I54" s="77"/>
      <c r="J54" s="77"/>
      <c r="K54" s="79"/>
      <c r="L54" s="77"/>
      <c r="M54" s="82"/>
      <c r="N54" s="85"/>
      <c r="O54" s="221"/>
      <c r="Q54" s="53" t="s">
        <v>223</v>
      </c>
      <c r="R54" s="72"/>
      <c r="S54" s="72"/>
      <c r="T54" s="72"/>
      <c r="U54" s="72"/>
      <c r="V54" s="55"/>
    </row>
    <row r="55" spans="2:22" ht="15" customHeight="1" x14ac:dyDescent="0.25">
      <c r="B55" s="254"/>
      <c r="C55" s="255"/>
      <c r="D55" s="255"/>
      <c r="E55" s="255"/>
      <c r="F55" s="256"/>
      <c r="G55" s="15"/>
      <c r="H55" s="57"/>
      <c r="I55" s="53" t="s">
        <v>89</v>
      </c>
      <c r="J55" s="54"/>
      <c r="K55" s="54"/>
      <c r="L55" s="54"/>
      <c r="M55" s="54"/>
      <c r="N55" s="55"/>
      <c r="O55" s="221"/>
      <c r="Q55" s="250" t="s">
        <v>59</v>
      </c>
      <c r="R55" s="244"/>
      <c r="S55" s="244"/>
      <c r="T55" s="244"/>
      <c r="U55" s="244"/>
      <c r="V55" s="90" t="s">
        <v>1</v>
      </c>
    </row>
    <row r="56" spans="2:22" ht="15" customHeight="1" x14ac:dyDescent="0.25">
      <c r="B56" s="254"/>
      <c r="C56" s="255"/>
      <c r="D56" s="255"/>
      <c r="E56" s="255"/>
      <c r="F56" s="256"/>
      <c r="G56" s="15"/>
      <c r="H56" s="57"/>
      <c r="I56" s="58"/>
      <c r="J56" s="59"/>
      <c r="K56" s="60"/>
      <c r="L56" s="93"/>
      <c r="M56" s="243" t="s">
        <v>83</v>
      </c>
      <c r="N56" s="245" t="s">
        <v>84</v>
      </c>
      <c r="O56" s="221"/>
      <c r="Q56" s="257"/>
      <c r="R56" s="258"/>
      <c r="S56" s="258"/>
      <c r="T56" s="258"/>
      <c r="U56" s="258"/>
      <c r="V56" s="37"/>
    </row>
    <row r="57" spans="2:22" x14ac:dyDescent="0.25">
      <c r="B57" s="254"/>
      <c r="C57" s="255"/>
      <c r="D57" s="255"/>
      <c r="E57" s="255"/>
      <c r="F57" s="256"/>
      <c r="G57" s="15"/>
      <c r="H57" s="57"/>
      <c r="I57" s="250" t="s">
        <v>59</v>
      </c>
      <c r="J57" s="244"/>
      <c r="K57" s="244"/>
      <c r="L57" s="244"/>
      <c r="M57" s="244"/>
      <c r="N57" s="246"/>
      <c r="O57" s="221"/>
      <c r="Q57" s="259"/>
      <c r="R57" s="260"/>
      <c r="S57" s="260"/>
      <c r="T57" s="260"/>
      <c r="U57" s="260"/>
      <c r="V57" s="22"/>
    </row>
    <row r="58" spans="2:22" ht="15.75" thickBot="1" x14ac:dyDescent="0.3">
      <c r="B58" s="247"/>
      <c r="C58" s="248"/>
      <c r="D58" s="248"/>
      <c r="E58" s="248"/>
      <c r="F58" s="249"/>
      <c r="G58" s="22"/>
      <c r="H58" s="57"/>
      <c r="I58" s="251"/>
      <c r="J58" s="252"/>
      <c r="K58" s="252"/>
      <c r="L58" s="253"/>
      <c r="M58" s="36"/>
      <c r="N58" s="34"/>
      <c r="O58" s="221"/>
      <c r="Q58" s="62" t="s">
        <v>224</v>
      </c>
      <c r="R58" s="63"/>
      <c r="S58" s="63"/>
      <c r="T58" s="63"/>
      <c r="U58" s="63"/>
      <c r="V58" s="65" t="str">
        <f>IF(SUM(V56:V57),SUM(V56:V57),"")</f>
        <v/>
      </c>
    </row>
    <row r="59" spans="2:22" ht="15" customHeight="1" thickBot="1" x14ac:dyDescent="0.3">
      <c r="B59" s="74" t="s">
        <v>57</v>
      </c>
      <c r="C59" s="57"/>
      <c r="D59" s="57"/>
      <c r="E59" s="57"/>
      <c r="F59" s="57"/>
      <c r="G59" s="84" t="str">
        <f>IF(SUM(G54:G58),SUM(G54:G58),"")</f>
        <v/>
      </c>
      <c r="H59" s="57"/>
      <c r="I59" s="254"/>
      <c r="J59" s="255"/>
      <c r="K59" s="255"/>
      <c r="L59" s="256"/>
      <c r="M59" s="9"/>
      <c r="N59" s="15"/>
      <c r="O59" s="221"/>
    </row>
    <row r="60" spans="2:22" ht="15" customHeight="1" thickBot="1" x14ac:dyDescent="0.3">
      <c r="B60" s="77"/>
      <c r="C60" s="77"/>
      <c r="D60" s="77"/>
      <c r="E60" s="77"/>
      <c r="F60" s="77"/>
      <c r="G60" s="85"/>
      <c r="H60" s="57"/>
      <c r="I60" s="254"/>
      <c r="J60" s="255"/>
      <c r="K60" s="255"/>
      <c r="L60" s="256"/>
      <c r="M60" s="9"/>
      <c r="N60" s="15"/>
      <c r="O60" s="221"/>
      <c r="Q60" s="53" t="s">
        <v>225</v>
      </c>
      <c r="R60" s="54"/>
      <c r="S60" s="54"/>
      <c r="T60" s="54"/>
      <c r="U60" s="54"/>
      <c r="V60" s="55"/>
    </row>
    <row r="61" spans="2:22" ht="15" customHeight="1" x14ac:dyDescent="0.25">
      <c r="B61" s="53" t="s">
        <v>61</v>
      </c>
      <c r="C61" s="72"/>
      <c r="D61" s="72"/>
      <c r="E61" s="72"/>
      <c r="F61" s="72"/>
      <c r="G61" s="73"/>
      <c r="H61" s="57"/>
      <c r="I61" s="254"/>
      <c r="J61" s="255"/>
      <c r="K61" s="255"/>
      <c r="L61" s="256"/>
      <c r="M61" s="9"/>
      <c r="N61" s="15"/>
      <c r="O61" s="221"/>
      <c r="Q61" s="58"/>
      <c r="R61" s="59"/>
      <c r="S61" s="60"/>
      <c r="T61" s="93"/>
      <c r="U61" s="243" t="s">
        <v>83</v>
      </c>
      <c r="V61" s="245" t="s">
        <v>84</v>
      </c>
    </row>
    <row r="62" spans="2:22" ht="15" customHeight="1" x14ac:dyDescent="0.25">
      <c r="B62" s="94"/>
      <c r="C62" s="59"/>
      <c r="D62" s="59"/>
      <c r="E62" s="59"/>
      <c r="F62" s="243" t="s">
        <v>48</v>
      </c>
      <c r="G62" s="95"/>
      <c r="H62" s="57"/>
      <c r="I62" s="254"/>
      <c r="J62" s="255"/>
      <c r="K62" s="255"/>
      <c r="L62" s="256"/>
      <c r="M62" s="9"/>
      <c r="N62" s="15"/>
      <c r="O62" s="221"/>
      <c r="Q62" s="250" t="s">
        <v>59</v>
      </c>
      <c r="R62" s="244"/>
      <c r="S62" s="244"/>
      <c r="T62" s="244"/>
      <c r="U62" s="244"/>
      <c r="V62" s="246"/>
    </row>
    <row r="63" spans="2:22" ht="15" customHeight="1" x14ac:dyDescent="0.25">
      <c r="B63" s="250" t="s">
        <v>58</v>
      </c>
      <c r="C63" s="244"/>
      <c r="D63" s="244"/>
      <c r="E63" s="61" t="s">
        <v>4</v>
      </c>
      <c r="F63" s="263"/>
      <c r="G63" s="92" t="s">
        <v>1</v>
      </c>
      <c r="H63" s="57"/>
      <c r="I63" s="254"/>
      <c r="J63" s="255"/>
      <c r="K63" s="255"/>
      <c r="L63" s="256"/>
      <c r="M63" s="9"/>
      <c r="N63" s="15"/>
      <c r="O63" s="221"/>
      <c r="Q63" s="251"/>
      <c r="R63" s="252"/>
      <c r="S63" s="252"/>
      <c r="T63" s="253"/>
      <c r="U63" s="36"/>
      <c r="V63" s="34"/>
    </row>
    <row r="64" spans="2:22" ht="15" customHeight="1" x14ac:dyDescent="0.25">
      <c r="B64" s="251"/>
      <c r="C64" s="252"/>
      <c r="D64" s="253"/>
      <c r="E64" s="39"/>
      <c r="F64" s="40"/>
      <c r="G64" s="88" t="str">
        <f>IF((E64*F64),(E64*F64),"")</f>
        <v/>
      </c>
      <c r="H64" s="57"/>
      <c r="I64" s="254"/>
      <c r="J64" s="255"/>
      <c r="K64" s="255"/>
      <c r="L64" s="256"/>
      <c r="M64" s="9"/>
      <c r="N64" s="15"/>
      <c r="O64" s="221"/>
      <c r="Q64" s="254"/>
      <c r="R64" s="255"/>
      <c r="S64" s="255"/>
      <c r="T64" s="256"/>
      <c r="U64" s="9"/>
      <c r="V64" s="15"/>
    </row>
    <row r="65" spans="2:22" ht="15" customHeight="1" x14ac:dyDescent="0.25">
      <c r="B65" s="254"/>
      <c r="C65" s="255"/>
      <c r="D65" s="256"/>
      <c r="E65" s="12"/>
      <c r="F65" s="41"/>
      <c r="G65" s="89" t="str">
        <f>IF((E65*F65),(E65*F65),"")</f>
        <v/>
      </c>
      <c r="H65" s="57"/>
      <c r="I65" s="254"/>
      <c r="J65" s="255"/>
      <c r="K65" s="255"/>
      <c r="L65" s="256"/>
      <c r="M65" s="9"/>
      <c r="N65" s="15"/>
      <c r="O65" s="221"/>
      <c r="Q65" s="254"/>
      <c r="R65" s="255"/>
      <c r="S65" s="255"/>
      <c r="T65" s="256"/>
      <c r="U65" s="9"/>
      <c r="V65" s="15"/>
    </row>
    <row r="66" spans="2:22" ht="15" customHeight="1" x14ac:dyDescent="0.25">
      <c r="B66" s="254"/>
      <c r="C66" s="255"/>
      <c r="D66" s="256"/>
      <c r="E66" s="12"/>
      <c r="F66" s="41"/>
      <c r="G66" s="89" t="str">
        <f>IF((E66*F66),(E66*F66),"")</f>
        <v/>
      </c>
      <c r="H66" s="57"/>
      <c r="I66" s="254"/>
      <c r="J66" s="255"/>
      <c r="K66" s="255"/>
      <c r="L66" s="256"/>
      <c r="M66" s="9"/>
      <c r="N66" s="15"/>
      <c r="O66" s="221"/>
      <c r="Q66" s="254"/>
      <c r="R66" s="255"/>
      <c r="S66" s="255"/>
      <c r="T66" s="256"/>
      <c r="U66" s="9"/>
      <c r="V66" s="15"/>
    </row>
    <row r="67" spans="2:22" ht="15" customHeight="1" x14ac:dyDescent="0.25">
      <c r="B67" s="254"/>
      <c r="C67" s="255"/>
      <c r="D67" s="256"/>
      <c r="E67" s="12"/>
      <c r="F67" s="41"/>
      <c r="G67" s="89" t="str">
        <f>IF((E67*F67),(E67*F67),"")</f>
        <v/>
      </c>
      <c r="H67" s="57"/>
      <c r="I67" s="247"/>
      <c r="J67" s="248"/>
      <c r="K67" s="248"/>
      <c r="L67" s="249"/>
      <c r="M67" s="27"/>
      <c r="N67" s="22"/>
      <c r="O67" s="221"/>
      <c r="Q67" s="247"/>
      <c r="R67" s="248"/>
      <c r="S67" s="248"/>
      <c r="T67" s="249"/>
      <c r="U67" s="27"/>
      <c r="V67" s="22"/>
    </row>
    <row r="68" spans="2:22" ht="15" customHeight="1" thickBot="1" x14ac:dyDescent="0.3">
      <c r="B68" s="247"/>
      <c r="C68" s="248"/>
      <c r="D68" s="249"/>
      <c r="E68" s="28"/>
      <c r="F68" s="35"/>
      <c r="G68" s="91" t="str">
        <f>IF((E68*F68),(E68*F68),"")</f>
        <v/>
      </c>
      <c r="H68" s="57"/>
      <c r="I68" s="62" t="s">
        <v>115</v>
      </c>
      <c r="J68" s="63"/>
      <c r="K68" s="63"/>
      <c r="L68" s="63"/>
      <c r="M68" s="64" t="str">
        <f>IF(SUM(M58:M67),SUM(M58:M67),"")</f>
        <v/>
      </c>
      <c r="N68" s="65" t="str">
        <f>IF(SUM(N58:N67),SUM(N58:N67),"")</f>
        <v/>
      </c>
      <c r="O68" s="221"/>
      <c r="Q68" s="62" t="s">
        <v>226</v>
      </c>
      <c r="R68" s="63"/>
      <c r="S68" s="63"/>
      <c r="T68" s="63"/>
      <c r="U68" s="64" t="str">
        <f>IF(SUM(U63:U67),SUM(U63:U67),"")</f>
        <v/>
      </c>
      <c r="V68" s="65" t="str">
        <f>IF(SUM(V63:V67),SUM(V63:V67),"")</f>
        <v/>
      </c>
    </row>
    <row r="69" spans="2:22" ht="15" customHeight="1" thickBot="1" x14ac:dyDescent="0.3">
      <c r="B69" s="62" t="s">
        <v>60</v>
      </c>
      <c r="C69" s="63"/>
      <c r="D69" s="63"/>
      <c r="E69" s="63"/>
      <c r="F69" s="63"/>
      <c r="G69" s="65" t="str">
        <f>IF(SUM(G64:G68),SUM(G64:G68),"")</f>
        <v/>
      </c>
      <c r="H69" s="57"/>
      <c r="I69" s="77"/>
      <c r="J69" s="77"/>
      <c r="K69" s="77"/>
      <c r="L69" s="77"/>
      <c r="M69" s="82"/>
      <c r="N69" s="85"/>
      <c r="O69" s="221"/>
    </row>
    <row r="70" spans="2:22" ht="15" customHeight="1" thickBot="1" x14ac:dyDescent="0.3">
      <c r="B70" s="77"/>
      <c r="C70" s="77"/>
      <c r="D70" s="77"/>
      <c r="E70" s="77"/>
      <c r="F70" s="77"/>
      <c r="G70" s="85"/>
      <c r="H70" s="57"/>
      <c r="I70" s="53" t="s">
        <v>90</v>
      </c>
      <c r="J70" s="54"/>
      <c r="K70" s="54"/>
      <c r="L70" s="54"/>
      <c r="M70" s="54"/>
      <c r="N70" s="83"/>
      <c r="O70" s="221"/>
      <c r="Q70" s="53" t="s">
        <v>227</v>
      </c>
      <c r="R70" s="54"/>
      <c r="S70" s="54"/>
      <c r="T70" s="54"/>
      <c r="U70" s="54"/>
      <c r="V70" s="83"/>
    </row>
    <row r="71" spans="2:22" ht="15" customHeight="1" x14ac:dyDescent="0.25">
      <c r="B71" s="53" t="s">
        <v>62</v>
      </c>
      <c r="C71" s="72"/>
      <c r="D71" s="72"/>
      <c r="E71" s="72"/>
      <c r="F71" s="72"/>
      <c r="G71" s="73"/>
      <c r="H71" s="57"/>
      <c r="I71" s="94"/>
      <c r="J71" s="59"/>
      <c r="K71" s="59"/>
      <c r="L71" s="59"/>
      <c r="M71" s="93"/>
      <c r="N71" s="96"/>
      <c r="O71" s="221"/>
      <c r="Q71" s="94"/>
      <c r="R71" s="59"/>
      <c r="S71" s="59"/>
      <c r="T71" s="59"/>
      <c r="U71" s="93"/>
      <c r="V71" s="96"/>
    </row>
    <row r="72" spans="2:22" ht="15" customHeight="1" x14ac:dyDescent="0.25">
      <c r="B72" s="94"/>
      <c r="C72" s="59"/>
      <c r="D72" s="97"/>
      <c r="E72" s="97"/>
      <c r="F72" s="243" t="s">
        <v>132</v>
      </c>
      <c r="G72" s="98"/>
      <c r="H72" s="57"/>
      <c r="I72" s="250" t="s">
        <v>59</v>
      </c>
      <c r="J72" s="244"/>
      <c r="K72" s="244"/>
      <c r="L72" s="244"/>
      <c r="M72" s="244"/>
      <c r="N72" s="56" t="s">
        <v>1</v>
      </c>
      <c r="O72" s="221"/>
      <c r="Q72" s="250" t="s">
        <v>59</v>
      </c>
      <c r="R72" s="244"/>
      <c r="S72" s="244"/>
      <c r="T72" s="244"/>
      <c r="U72" s="244"/>
      <c r="V72" s="56" t="s">
        <v>1</v>
      </c>
    </row>
    <row r="73" spans="2:22" ht="15" customHeight="1" x14ac:dyDescent="0.25">
      <c r="B73" s="250" t="s">
        <v>65</v>
      </c>
      <c r="C73" s="244"/>
      <c r="D73" s="61" t="s">
        <v>66</v>
      </c>
      <c r="E73" s="61" t="s">
        <v>67</v>
      </c>
      <c r="F73" s="263"/>
      <c r="G73" s="56" t="s">
        <v>1</v>
      </c>
      <c r="H73" s="57"/>
      <c r="I73" s="251"/>
      <c r="J73" s="252"/>
      <c r="K73" s="252"/>
      <c r="L73" s="252"/>
      <c r="M73" s="253"/>
      <c r="N73" s="34"/>
      <c r="O73" s="221"/>
      <c r="Q73" s="251"/>
      <c r="R73" s="252"/>
      <c r="S73" s="252"/>
      <c r="T73" s="252"/>
      <c r="U73" s="253"/>
      <c r="V73" s="34"/>
    </row>
    <row r="74" spans="2:22" ht="15" customHeight="1" x14ac:dyDescent="0.25">
      <c r="B74" s="264"/>
      <c r="C74" s="265"/>
      <c r="D74" s="33"/>
      <c r="E74" s="33"/>
      <c r="F74" s="33"/>
      <c r="G74" s="88" t="str">
        <f>IF((E74*(F74*0.01)*D74),(E74*(F74*0.01)*D74),"")</f>
        <v/>
      </c>
      <c r="H74" s="57"/>
      <c r="I74" s="254"/>
      <c r="J74" s="255"/>
      <c r="K74" s="255"/>
      <c r="L74" s="255"/>
      <c r="M74" s="256"/>
      <c r="N74" s="15"/>
      <c r="O74" s="221"/>
      <c r="Q74" s="254"/>
      <c r="R74" s="255"/>
      <c r="S74" s="255"/>
      <c r="T74" s="255"/>
      <c r="U74" s="256"/>
      <c r="V74" s="15"/>
    </row>
    <row r="75" spans="2:22" ht="15" customHeight="1" x14ac:dyDescent="0.25">
      <c r="B75" s="261"/>
      <c r="C75" s="262"/>
      <c r="D75" s="30"/>
      <c r="E75" s="30"/>
      <c r="F75" s="30"/>
      <c r="G75" s="89" t="str">
        <f>IF((E75*(F75*0.01)*D75),(E75*(F75*0.01)*D75),"")</f>
        <v/>
      </c>
      <c r="H75" s="57"/>
      <c r="I75" s="254"/>
      <c r="J75" s="255"/>
      <c r="K75" s="255"/>
      <c r="L75" s="255"/>
      <c r="M75" s="256"/>
      <c r="N75" s="15"/>
      <c r="O75" s="221"/>
      <c r="Q75" s="254"/>
      <c r="R75" s="255"/>
      <c r="S75" s="255"/>
      <c r="T75" s="255"/>
      <c r="U75" s="256"/>
      <c r="V75" s="15"/>
    </row>
    <row r="76" spans="2:22" ht="15" customHeight="1" x14ac:dyDescent="0.25">
      <c r="B76" s="259"/>
      <c r="C76" s="260"/>
      <c r="D76" s="35"/>
      <c r="E76" s="35"/>
      <c r="F76" s="35"/>
      <c r="G76" s="91" t="str">
        <f t="shared" ref="G76" si="2">IF((E76*(F76*0.01)*D76),(E76*(F76*0.01)*D76),"")</f>
        <v/>
      </c>
      <c r="H76" s="57"/>
      <c r="I76" s="247"/>
      <c r="J76" s="248"/>
      <c r="K76" s="248"/>
      <c r="L76" s="248"/>
      <c r="M76" s="249"/>
      <c r="N76" s="22"/>
      <c r="O76" s="221"/>
      <c r="Q76" s="247"/>
      <c r="R76" s="248"/>
      <c r="S76" s="248"/>
      <c r="T76" s="248"/>
      <c r="U76" s="249"/>
      <c r="V76" s="22"/>
    </row>
    <row r="77" spans="2:22" ht="15" customHeight="1" thickBot="1" x14ac:dyDescent="0.3">
      <c r="B77" s="62" t="s">
        <v>68</v>
      </c>
      <c r="C77" s="63"/>
      <c r="D77" s="63"/>
      <c r="E77" s="63"/>
      <c r="F77" s="63"/>
      <c r="G77" s="65" t="str">
        <f>IF(SUM(G74:G76),SUM(G74:G76),"")</f>
        <v/>
      </c>
      <c r="H77" s="57"/>
      <c r="I77" s="62" t="s">
        <v>75</v>
      </c>
      <c r="J77" s="86"/>
      <c r="K77" s="86"/>
      <c r="L77" s="86"/>
      <c r="M77" s="86"/>
      <c r="N77" s="65" t="str">
        <f>IF(SUM(N73:N76),SUM(N73:N76),"")</f>
        <v/>
      </c>
      <c r="O77" s="221"/>
      <c r="Q77" s="62" t="s">
        <v>228</v>
      </c>
      <c r="R77" s="86"/>
      <c r="S77" s="86"/>
      <c r="T77" s="86"/>
      <c r="U77" s="86"/>
      <c r="V77" s="65" t="str">
        <f>IF(SUM(V73:V76),SUM(V73:V76),"")</f>
        <v/>
      </c>
    </row>
    <row r="78" spans="2:22" ht="15" customHeight="1" x14ac:dyDescent="0.25">
      <c r="B78" s="66"/>
      <c r="C78" s="66"/>
      <c r="D78" s="66"/>
      <c r="E78" s="66"/>
      <c r="F78" s="66"/>
      <c r="G78" s="66"/>
      <c r="H78" s="57"/>
      <c r="I78" s="57"/>
      <c r="J78" s="57"/>
      <c r="K78" s="57"/>
      <c r="L78" s="57"/>
      <c r="M78" s="57"/>
      <c r="O78" s="221"/>
    </row>
    <row r="79" spans="2:22" ht="15" customHeight="1" x14ac:dyDescent="0.25">
      <c r="B79" s="99" t="s">
        <v>76</v>
      </c>
      <c r="C79" s="57"/>
      <c r="D79" s="57"/>
      <c r="E79" s="57"/>
      <c r="F79" s="57"/>
      <c r="G79" s="100">
        <f>SUM(G12,G21,G30,G43,G50,G59,G69,G77)</f>
        <v>505000</v>
      </c>
      <c r="H79" s="57"/>
      <c r="I79" s="99" t="s">
        <v>92</v>
      </c>
      <c r="J79" s="57"/>
      <c r="K79" s="57"/>
      <c r="L79" s="57"/>
      <c r="M79" s="57"/>
      <c r="N79" s="100">
        <f>SUM(N53,N68,N77)</f>
        <v>0</v>
      </c>
      <c r="O79" s="221"/>
      <c r="Q79" s="99" t="s">
        <v>229</v>
      </c>
      <c r="R79" s="57"/>
      <c r="S79" s="57"/>
      <c r="T79" s="57"/>
      <c r="U79" s="57"/>
      <c r="V79" s="100">
        <f>SUM(V10,V18,V24,V33,V44,V52,V58,V68,V77,'Machinery, Equipment, Vehicles'!AB96)</f>
        <v>0</v>
      </c>
    </row>
    <row r="80" spans="2:22" ht="15" customHeight="1" x14ac:dyDescent="0.25">
      <c r="B80" s="57"/>
      <c r="C80" s="57"/>
      <c r="D80" s="57"/>
      <c r="E80" s="57"/>
      <c r="F80" s="57"/>
      <c r="G80" s="101"/>
      <c r="H80" s="57"/>
      <c r="I80" s="57"/>
      <c r="J80" s="57"/>
      <c r="K80" s="57"/>
      <c r="L80" s="57"/>
      <c r="M80" s="57"/>
    </row>
    <row r="81" spans="2:13" ht="15" customHeight="1" x14ac:dyDescent="0.35">
      <c r="B81" s="51"/>
      <c r="C81" s="57"/>
      <c r="D81" s="57"/>
      <c r="E81" s="57"/>
      <c r="F81" s="57"/>
      <c r="G81" s="57"/>
      <c r="H81" s="57"/>
      <c r="I81" s="57"/>
      <c r="J81" s="57"/>
      <c r="K81" s="57"/>
      <c r="L81" s="57"/>
      <c r="M81" s="57"/>
    </row>
    <row r="82" spans="2:13" ht="15" customHeight="1" x14ac:dyDescent="0.25">
      <c r="B82" s="57"/>
      <c r="C82" s="57"/>
      <c r="D82" s="57"/>
      <c r="E82" s="57"/>
      <c r="F82" s="57"/>
      <c r="G82" s="57"/>
      <c r="H82" s="57"/>
      <c r="I82" s="57"/>
      <c r="J82" s="57"/>
      <c r="K82" s="57"/>
      <c r="L82" s="57"/>
      <c r="M82" s="57"/>
    </row>
    <row r="83" spans="2:13" ht="15" customHeight="1" x14ac:dyDescent="0.25">
      <c r="B83" s="57"/>
      <c r="C83" s="57"/>
      <c r="D83" s="57"/>
      <c r="E83" s="57"/>
      <c r="F83" s="57"/>
      <c r="G83" s="57"/>
      <c r="H83" s="57"/>
      <c r="I83" s="57"/>
      <c r="J83" s="57"/>
      <c r="K83" s="57"/>
      <c r="L83" s="57"/>
      <c r="M83" s="57"/>
    </row>
    <row r="84" spans="2:13" ht="15" customHeight="1" x14ac:dyDescent="0.25">
      <c r="B84" s="57"/>
      <c r="C84" s="57"/>
      <c r="D84" s="57"/>
      <c r="E84" s="57"/>
      <c r="F84" s="57"/>
      <c r="G84" s="57"/>
      <c r="H84" s="57"/>
      <c r="I84" s="57"/>
      <c r="J84" s="57"/>
      <c r="K84" s="57"/>
      <c r="L84" s="57"/>
      <c r="M84" s="57"/>
    </row>
    <row r="85" spans="2:13" ht="15" customHeight="1" x14ac:dyDescent="0.25">
      <c r="B85" s="57"/>
      <c r="C85" s="57"/>
      <c r="D85" s="57"/>
      <c r="E85" s="57"/>
      <c r="F85" s="57"/>
      <c r="G85" s="57"/>
      <c r="H85" s="57"/>
      <c r="I85" s="57"/>
      <c r="J85" s="57"/>
      <c r="K85" s="57"/>
      <c r="L85" s="57"/>
      <c r="M85" s="57"/>
    </row>
    <row r="86" spans="2:13" ht="15" customHeight="1" x14ac:dyDescent="0.25">
      <c r="B86" s="57"/>
      <c r="C86" s="57"/>
      <c r="D86" s="57"/>
      <c r="E86" s="57"/>
      <c r="F86" s="57"/>
      <c r="G86" s="57"/>
      <c r="H86" s="57"/>
      <c r="I86" s="57"/>
      <c r="J86" s="57"/>
      <c r="K86" s="57"/>
      <c r="L86" s="57"/>
      <c r="M86" s="57"/>
    </row>
    <row r="87" spans="2:13" ht="15" customHeight="1" x14ac:dyDescent="0.25">
      <c r="B87" s="57"/>
      <c r="C87" s="57"/>
      <c r="D87" s="57"/>
      <c r="E87" s="57"/>
      <c r="F87" s="57"/>
      <c r="G87" s="57"/>
      <c r="H87" s="57"/>
      <c r="I87" s="57"/>
      <c r="J87" s="57"/>
      <c r="K87" s="57"/>
      <c r="L87" s="57"/>
      <c r="M87" s="57"/>
    </row>
    <row r="88" spans="2:13" ht="15" customHeight="1" x14ac:dyDescent="0.25">
      <c r="B88" s="57"/>
      <c r="C88" s="57"/>
      <c r="D88" s="57"/>
      <c r="E88" s="57"/>
      <c r="F88" s="57"/>
      <c r="G88" s="57"/>
      <c r="H88" s="57"/>
      <c r="I88" s="57"/>
      <c r="J88" s="57"/>
      <c r="K88" s="57"/>
      <c r="L88" s="57"/>
      <c r="M88" s="57"/>
    </row>
    <row r="89" spans="2:13" ht="15" customHeight="1" x14ac:dyDescent="0.25">
      <c r="B89" s="57"/>
      <c r="C89" s="57"/>
      <c r="D89" s="57"/>
      <c r="E89" s="57"/>
      <c r="F89" s="57"/>
      <c r="G89" s="57"/>
      <c r="H89" s="57"/>
      <c r="I89" s="57"/>
      <c r="J89" s="57"/>
      <c r="K89" s="57"/>
      <c r="L89" s="57"/>
      <c r="M89" s="57"/>
    </row>
    <row r="90" spans="2:13" ht="15" customHeight="1" x14ac:dyDescent="0.25">
      <c r="B90" s="57"/>
      <c r="C90" s="57"/>
      <c r="D90" s="57"/>
      <c r="E90" s="57"/>
      <c r="F90" s="57"/>
      <c r="G90" s="57"/>
      <c r="H90" s="57"/>
      <c r="I90" s="57"/>
      <c r="J90" s="57"/>
      <c r="K90" s="57"/>
      <c r="L90" s="57"/>
      <c r="M90" s="57"/>
    </row>
    <row r="91" spans="2:13" ht="15" customHeight="1" x14ac:dyDescent="0.25">
      <c r="B91" s="57"/>
      <c r="C91" s="57"/>
      <c r="D91" s="57"/>
      <c r="E91" s="57"/>
      <c r="F91" s="57"/>
      <c r="G91" s="57"/>
      <c r="H91" s="57"/>
      <c r="I91" s="57"/>
      <c r="J91" s="57"/>
      <c r="K91" s="57"/>
      <c r="L91" s="57"/>
      <c r="M91" s="57"/>
    </row>
    <row r="92" spans="2:13" ht="15" customHeight="1" x14ac:dyDescent="0.25">
      <c r="B92" s="57"/>
      <c r="C92" s="57"/>
      <c r="D92" s="57"/>
      <c r="E92" s="57"/>
      <c r="F92" s="57"/>
      <c r="G92" s="57"/>
      <c r="H92" s="57"/>
      <c r="I92" s="57"/>
      <c r="J92" s="57"/>
      <c r="K92" s="57"/>
      <c r="L92" s="57"/>
      <c r="M92" s="57"/>
    </row>
    <row r="93" spans="2:13" ht="15" customHeight="1" x14ac:dyDescent="0.25">
      <c r="B93" s="57"/>
      <c r="C93" s="57"/>
      <c r="D93" s="57"/>
      <c r="E93" s="57"/>
      <c r="F93" s="57"/>
      <c r="G93" s="57"/>
      <c r="H93" s="57"/>
      <c r="I93" s="57"/>
      <c r="J93" s="57"/>
      <c r="K93" s="57"/>
      <c r="L93" s="57"/>
      <c r="M93" s="57"/>
    </row>
    <row r="94" spans="2:13" ht="15" customHeight="1" x14ac:dyDescent="0.25">
      <c r="B94" s="57"/>
      <c r="C94" s="57"/>
      <c r="D94" s="57"/>
      <c r="E94" s="57"/>
      <c r="F94" s="57"/>
      <c r="G94" s="57"/>
      <c r="H94" s="57"/>
      <c r="I94" s="57"/>
      <c r="J94" s="57"/>
      <c r="K94" s="57"/>
      <c r="L94" s="57"/>
      <c r="M94" s="57"/>
    </row>
    <row r="95" spans="2:13" ht="15" customHeight="1" x14ac:dyDescent="0.25">
      <c r="B95" s="57"/>
      <c r="C95" s="57"/>
      <c r="D95" s="57"/>
      <c r="E95" s="57"/>
      <c r="F95" s="57"/>
      <c r="G95" s="57"/>
      <c r="H95" s="57"/>
      <c r="I95" s="57"/>
      <c r="J95" s="57"/>
      <c r="K95" s="57"/>
      <c r="L95" s="57"/>
      <c r="M95" s="57"/>
    </row>
    <row r="96" spans="2:13" ht="15" customHeight="1" x14ac:dyDescent="0.25">
      <c r="B96" s="57"/>
      <c r="C96" s="57"/>
      <c r="D96" s="57"/>
      <c r="E96" s="57"/>
      <c r="F96" s="57"/>
      <c r="G96" s="57"/>
      <c r="H96" s="57"/>
      <c r="I96" s="57"/>
      <c r="J96" s="57"/>
      <c r="K96" s="57"/>
      <c r="L96" s="57"/>
      <c r="M96" s="57"/>
    </row>
    <row r="97" spans="2:13" ht="15" customHeight="1" x14ac:dyDescent="0.25">
      <c r="B97" s="57"/>
      <c r="C97" s="57"/>
      <c r="D97" s="57"/>
      <c r="E97" s="57"/>
      <c r="F97" s="57"/>
      <c r="G97" s="57"/>
      <c r="H97" s="57"/>
      <c r="I97" s="57"/>
      <c r="J97" s="57"/>
      <c r="K97" s="57"/>
      <c r="L97" s="57"/>
      <c r="M97" s="57"/>
    </row>
    <row r="98" spans="2:13" ht="15" customHeight="1" x14ac:dyDescent="0.25">
      <c r="B98" s="57"/>
      <c r="C98" s="57"/>
      <c r="D98" s="57"/>
      <c r="E98" s="57"/>
      <c r="F98" s="57"/>
      <c r="G98" s="57"/>
      <c r="H98" s="57"/>
      <c r="I98" s="57"/>
      <c r="J98" s="57"/>
      <c r="K98" s="57"/>
      <c r="L98" s="57"/>
      <c r="M98" s="57"/>
    </row>
    <row r="99" spans="2:13" ht="15" customHeight="1" x14ac:dyDescent="0.25">
      <c r="B99" s="57"/>
      <c r="C99" s="57"/>
      <c r="D99" s="57"/>
      <c r="E99" s="57"/>
      <c r="F99" s="57"/>
      <c r="G99" s="57"/>
      <c r="H99" s="57"/>
      <c r="I99" s="57"/>
      <c r="J99" s="57"/>
      <c r="K99" s="57"/>
      <c r="L99" s="57"/>
      <c r="M99" s="57"/>
    </row>
    <row r="100" spans="2:13" ht="15" customHeight="1" x14ac:dyDescent="0.25">
      <c r="B100" s="57"/>
      <c r="C100" s="57"/>
      <c r="D100" s="57"/>
      <c r="E100" s="57"/>
      <c r="F100" s="57"/>
      <c r="G100" s="57"/>
      <c r="H100" s="57"/>
      <c r="I100" s="57"/>
      <c r="J100" s="57"/>
      <c r="K100" s="57"/>
      <c r="L100" s="57"/>
      <c r="M100" s="57"/>
    </row>
    <row r="101" spans="2:13" ht="15" customHeight="1" x14ac:dyDescent="0.25">
      <c r="B101" s="57"/>
      <c r="C101" s="57"/>
      <c r="D101" s="57"/>
      <c r="E101" s="57"/>
      <c r="F101" s="57"/>
      <c r="G101" s="57"/>
      <c r="H101" s="57"/>
      <c r="I101" s="57"/>
      <c r="J101" s="57"/>
      <c r="K101" s="57"/>
      <c r="L101" s="57"/>
      <c r="M101" s="57"/>
    </row>
    <row r="102" spans="2:13" ht="15" customHeight="1" x14ac:dyDescent="0.25">
      <c r="B102" s="57"/>
      <c r="C102" s="57"/>
      <c r="D102" s="57"/>
      <c r="E102" s="57"/>
      <c r="F102" s="57"/>
      <c r="G102" s="57"/>
      <c r="H102" s="57"/>
      <c r="I102" s="57"/>
      <c r="J102" s="57"/>
      <c r="K102" s="57"/>
      <c r="L102" s="57"/>
      <c r="M102" s="57"/>
    </row>
    <row r="103" spans="2:13" ht="15" customHeight="1" x14ac:dyDescent="0.25">
      <c r="B103" s="57"/>
      <c r="C103" s="57"/>
      <c r="D103" s="57"/>
      <c r="E103" s="57"/>
      <c r="F103" s="57"/>
      <c r="G103" s="57"/>
      <c r="H103" s="57"/>
      <c r="I103" s="57"/>
      <c r="J103" s="57"/>
      <c r="K103" s="57"/>
      <c r="L103" s="57"/>
      <c r="M103" s="57"/>
    </row>
    <row r="104" spans="2:13" ht="15" customHeight="1" x14ac:dyDescent="0.25">
      <c r="B104" s="57"/>
      <c r="C104" s="57"/>
      <c r="D104" s="57"/>
      <c r="E104" s="57"/>
      <c r="F104" s="57"/>
      <c r="G104" s="57"/>
      <c r="H104" s="57"/>
      <c r="I104" s="57"/>
      <c r="J104" s="57"/>
      <c r="K104" s="57"/>
      <c r="L104" s="57"/>
      <c r="M104" s="57"/>
    </row>
    <row r="105" spans="2:13" ht="15" customHeight="1" x14ac:dyDescent="0.25">
      <c r="B105" s="57"/>
      <c r="C105" s="57"/>
      <c r="D105" s="57"/>
      <c r="E105" s="57"/>
      <c r="F105" s="57"/>
      <c r="G105" s="57"/>
      <c r="H105" s="57"/>
      <c r="I105" s="57"/>
      <c r="J105" s="57"/>
      <c r="K105" s="57"/>
      <c r="L105" s="57"/>
      <c r="M105" s="57"/>
    </row>
    <row r="106" spans="2:13" ht="15" customHeight="1" x14ac:dyDescent="0.25">
      <c r="B106" s="57"/>
      <c r="C106" s="57"/>
      <c r="D106" s="57"/>
      <c r="E106" s="57"/>
      <c r="F106" s="57"/>
      <c r="G106" s="57"/>
      <c r="H106" s="57"/>
      <c r="I106" s="57"/>
      <c r="J106" s="57"/>
      <c r="K106" s="57"/>
      <c r="L106" s="57"/>
      <c r="M106" s="57"/>
    </row>
    <row r="107" spans="2:13" ht="15" customHeight="1" x14ac:dyDescent="0.25">
      <c r="B107" s="57"/>
      <c r="C107" s="57"/>
      <c r="D107" s="57"/>
      <c r="E107" s="57"/>
      <c r="F107" s="57"/>
      <c r="G107" s="57"/>
      <c r="H107" s="57"/>
      <c r="I107" s="57"/>
      <c r="J107" s="57"/>
      <c r="K107" s="57"/>
      <c r="L107" s="57"/>
      <c r="M107" s="57"/>
    </row>
    <row r="108" spans="2:13" ht="15" customHeight="1" x14ac:dyDescent="0.25">
      <c r="B108" s="57"/>
      <c r="C108" s="57"/>
      <c r="D108" s="57"/>
      <c r="E108" s="57"/>
      <c r="F108" s="57"/>
      <c r="G108" s="57"/>
      <c r="H108" s="57"/>
      <c r="I108" s="57"/>
      <c r="J108" s="57"/>
      <c r="K108" s="57"/>
      <c r="L108" s="57"/>
      <c r="M108" s="57"/>
    </row>
    <row r="109" spans="2:13" ht="15" customHeight="1" x14ac:dyDescent="0.25">
      <c r="B109" s="57"/>
      <c r="C109" s="57"/>
      <c r="D109" s="57"/>
      <c r="E109" s="57"/>
      <c r="F109" s="57"/>
      <c r="G109" s="57"/>
      <c r="H109" s="57"/>
      <c r="I109" s="57"/>
      <c r="J109" s="57"/>
      <c r="K109" s="57"/>
      <c r="L109" s="57"/>
      <c r="M109" s="57"/>
    </row>
    <row r="110" spans="2:13" ht="15" customHeight="1" x14ac:dyDescent="0.25">
      <c r="B110" s="57"/>
      <c r="C110" s="57"/>
      <c r="D110" s="57"/>
      <c r="E110" s="57"/>
      <c r="F110" s="57"/>
      <c r="G110" s="57"/>
      <c r="H110" s="57"/>
      <c r="I110" s="57"/>
      <c r="J110" s="57"/>
      <c r="K110" s="57"/>
      <c r="L110" s="57"/>
      <c r="M110" s="57"/>
    </row>
    <row r="111" spans="2:13" ht="15" customHeight="1" x14ac:dyDescent="0.25">
      <c r="B111" s="57"/>
      <c r="C111" s="57"/>
      <c r="D111" s="57"/>
      <c r="E111" s="57"/>
      <c r="F111" s="57"/>
      <c r="G111" s="57"/>
      <c r="H111" s="57"/>
      <c r="I111" s="57"/>
      <c r="J111" s="57"/>
      <c r="K111" s="57"/>
      <c r="L111" s="57"/>
      <c r="M111" s="57"/>
    </row>
    <row r="112" spans="2:13" ht="15" customHeight="1" x14ac:dyDescent="0.25">
      <c r="B112" s="57"/>
      <c r="C112" s="57"/>
      <c r="D112" s="57"/>
      <c r="E112" s="57"/>
      <c r="F112" s="57"/>
      <c r="G112" s="57"/>
      <c r="H112" s="57"/>
      <c r="I112" s="57"/>
      <c r="J112" s="57"/>
      <c r="K112" s="57"/>
      <c r="L112" s="57"/>
      <c r="M112" s="57"/>
    </row>
    <row r="113" spans="2:13" ht="15" customHeight="1" x14ac:dyDescent="0.25">
      <c r="B113" s="57"/>
      <c r="C113" s="57"/>
      <c r="D113" s="57"/>
      <c r="E113" s="57"/>
      <c r="F113" s="57"/>
      <c r="G113" s="57"/>
      <c r="H113" s="57"/>
      <c r="I113" s="57"/>
      <c r="J113" s="57"/>
      <c r="K113" s="57"/>
      <c r="L113" s="57"/>
      <c r="M113" s="57"/>
    </row>
    <row r="114" spans="2:13" ht="15" customHeight="1" x14ac:dyDescent="0.25">
      <c r="B114" s="57"/>
      <c r="C114" s="57"/>
      <c r="D114" s="57"/>
      <c r="E114" s="57"/>
      <c r="F114" s="57"/>
      <c r="G114" s="57"/>
      <c r="H114" s="57"/>
      <c r="I114" s="57"/>
      <c r="J114" s="57"/>
      <c r="K114" s="57"/>
      <c r="L114" s="57"/>
      <c r="M114" s="57"/>
    </row>
    <row r="115" spans="2:13" ht="15" customHeight="1" x14ac:dyDescent="0.25">
      <c r="B115" s="57"/>
      <c r="C115" s="57"/>
      <c r="D115" s="57"/>
      <c r="E115" s="57"/>
      <c r="F115" s="57"/>
      <c r="G115" s="57"/>
      <c r="H115" s="57"/>
      <c r="I115" s="57"/>
      <c r="J115" s="57"/>
      <c r="K115" s="57"/>
      <c r="L115" s="57"/>
      <c r="M115" s="57"/>
    </row>
    <row r="116" spans="2:13" ht="15" customHeight="1" x14ac:dyDescent="0.25">
      <c r="B116" s="57"/>
      <c r="C116" s="57"/>
      <c r="D116" s="57"/>
      <c r="E116" s="57"/>
      <c r="F116" s="57"/>
      <c r="G116" s="57"/>
      <c r="H116" s="57"/>
      <c r="I116" s="57"/>
      <c r="J116" s="57"/>
      <c r="K116" s="57"/>
      <c r="L116" s="57"/>
      <c r="M116" s="57"/>
    </row>
    <row r="117" spans="2:13" ht="15" customHeight="1" x14ac:dyDescent="0.25">
      <c r="B117" s="57"/>
      <c r="C117" s="57"/>
      <c r="D117" s="57"/>
      <c r="E117" s="57"/>
      <c r="F117" s="57"/>
      <c r="G117" s="57"/>
      <c r="H117" s="57"/>
      <c r="I117" s="57"/>
      <c r="J117" s="57"/>
      <c r="K117" s="57"/>
      <c r="L117" s="57"/>
      <c r="M117" s="57"/>
    </row>
    <row r="118" spans="2:13" ht="15" customHeight="1" x14ac:dyDescent="0.25">
      <c r="B118" s="57"/>
      <c r="C118" s="57"/>
      <c r="D118" s="57"/>
      <c r="E118" s="57"/>
      <c r="F118" s="57"/>
      <c r="G118" s="57"/>
      <c r="H118" s="57"/>
      <c r="I118" s="57"/>
      <c r="J118" s="57"/>
      <c r="K118" s="57"/>
      <c r="L118" s="57"/>
      <c r="M118" s="57"/>
    </row>
    <row r="119" spans="2:13" ht="15" customHeight="1" x14ac:dyDescent="0.25">
      <c r="B119" s="57"/>
      <c r="C119" s="57"/>
      <c r="D119" s="57"/>
      <c r="E119" s="57"/>
      <c r="F119" s="57"/>
      <c r="G119" s="57"/>
      <c r="H119" s="57"/>
      <c r="I119" s="57"/>
      <c r="J119" s="57"/>
      <c r="K119" s="57"/>
      <c r="L119" s="57"/>
      <c r="M119" s="57"/>
    </row>
    <row r="120" spans="2:13" ht="15" customHeight="1" x14ac:dyDescent="0.25">
      <c r="B120" s="57"/>
      <c r="C120" s="57"/>
      <c r="D120" s="57"/>
      <c r="E120" s="57"/>
      <c r="F120" s="57"/>
      <c r="G120" s="57"/>
      <c r="H120" s="57"/>
      <c r="I120" s="57"/>
      <c r="J120" s="57"/>
      <c r="K120" s="57"/>
      <c r="L120" s="57"/>
      <c r="M120" s="57"/>
    </row>
    <row r="121" spans="2:13" ht="15" customHeight="1" x14ac:dyDescent="0.25">
      <c r="B121" s="57"/>
      <c r="C121" s="57"/>
      <c r="D121" s="57"/>
      <c r="E121" s="57"/>
      <c r="F121" s="57"/>
      <c r="G121" s="57"/>
      <c r="H121" s="57"/>
      <c r="I121" s="57"/>
      <c r="J121" s="57"/>
      <c r="K121" s="57"/>
      <c r="L121" s="57"/>
      <c r="M121" s="57"/>
    </row>
    <row r="122" spans="2:13" ht="15" customHeight="1" x14ac:dyDescent="0.25">
      <c r="B122" s="57"/>
      <c r="C122" s="57"/>
      <c r="D122" s="57"/>
      <c r="E122" s="57"/>
      <c r="F122" s="57"/>
      <c r="G122" s="57"/>
      <c r="H122" s="57"/>
      <c r="I122" s="57"/>
      <c r="J122" s="57"/>
      <c r="K122" s="57"/>
      <c r="L122" s="57"/>
      <c r="M122" s="57"/>
    </row>
    <row r="123" spans="2:13" ht="15" customHeight="1" x14ac:dyDescent="0.25">
      <c r="B123" s="57"/>
      <c r="C123" s="57"/>
      <c r="D123" s="57"/>
      <c r="E123" s="57"/>
      <c r="F123" s="57"/>
      <c r="G123" s="57"/>
      <c r="H123" s="57"/>
      <c r="I123" s="57"/>
      <c r="J123" s="57"/>
      <c r="K123" s="57"/>
      <c r="L123" s="57"/>
      <c r="M123" s="57"/>
    </row>
    <row r="124" spans="2:13" ht="15" customHeight="1" x14ac:dyDescent="0.25">
      <c r="B124" s="57"/>
      <c r="C124" s="57"/>
      <c r="D124" s="57"/>
      <c r="E124" s="57"/>
      <c r="F124" s="57"/>
      <c r="G124" s="57"/>
      <c r="H124" s="57"/>
      <c r="I124" s="57"/>
      <c r="J124" s="57"/>
      <c r="K124" s="57"/>
      <c r="L124" s="57"/>
      <c r="M124" s="57"/>
    </row>
    <row r="125" spans="2:13" ht="15" customHeight="1" x14ac:dyDescent="0.25">
      <c r="B125" s="57"/>
      <c r="C125" s="57"/>
      <c r="D125" s="57"/>
      <c r="E125" s="57"/>
      <c r="F125" s="57"/>
      <c r="G125" s="57"/>
      <c r="H125" s="57"/>
      <c r="I125" s="57"/>
      <c r="J125" s="57"/>
      <c r="K125" s="57"/>
      <c r="L125" s="57"/>
      <c r="M125" s="57"/>
    </row>
    <row r="126" spans="2:13" ht="15" customHeight="1" x14ac:dyDescent="0.25">
      <c r="B126" s="57"/>
      <c r="C126" s="57"/>
      <c r="D126" s="57"/>
      <c r="E126" s="57"/>
      <c r="F126" s="57"/>
      <c r="G126" s="57"/>
      <c r="H126" s="57"/>
      <c r="I126" s="57"/>
      <c r="J126" s="57"/>
      <c r="K126" s="57"/>
      <c r="L126" s="57"/>
      <c r="M126" s="57"/>
    </row>
    <row r="127" spans="2:13" ht="15" customHeight="1" x14ac:dyDescent="0.25">
      <c r="B127" s="57"/>
      <c r="C127" s="57"/>
      <c r="D127" s="57"/>
      <c r="E127" s="57"/>
      <c r="F127" s="57"/>
      <c r="G127" s="57"/>
      <c r="H127" s="57"/>
      <c r="I127" s="57"/>
      <c r="J127" s="57"/>
      <c r="K127" s="57"/>
      <c r="L127" s="57"/>
      <c r="M127" s="57"/>
    </row>
    <row r="128" spans="2:13" ht="15" customHeight="1" x14ac:dyDescent="0.25">
      <c r="B128" s="57"/>
      <c r="C128" s="57"/>
      <c r="D128" s="57"/>
      <c r="E128" s="57"/>
      <c r="F128" s="57"/>
      <c r="G128" s="57"/>
      <c r="H128" s="57"/>
      <c r="I128" s="57"/>
      <c r="J128" s="57"/>
      <c r="K128" s="57"/>
      <c r="L128" s="57"/>
      <c r="M128" s="57"/>
    </row>
    <row r="129" spans="2:13" ht="15" customHeight="1" x14ac:dyDescent="0.25">
      <c r="B129" s="57"/>
      <c r="C129" s="57"/>
      <c r="D129" s="57"/>
      <c r="E129" s="57"/>
      <c r="F129" s="57"/>
      <c r="G129" s="57"/>
      <c r="H129" s="57"/>
      <c r="I129" s="57"/>
      <c r="J129" s="57"/>
      <c r="K129" s="57"/>
      <c r="L129" s="57"/>
      <c r="M129" s="57"/>
    </row>
    <row r="130" spans="2:13" ht="15" customHeight="1" x14ac:dyDescent="0.25">
      <c r="B130" s="57"/>
      <c r="C130" s="57"/>
      <c r="D130" s="57"/>
      <c r="E130" s="57"/>
      <c r="F130" s="57"/>
      <c r="G130" s="57"/>
      <c r="H130" s="57"/>
      <c r="I130" s="57"/>
      <c r="J130" s="57"/>
      <c r="K130" s="57"/>
      <c r="L130" s="57"/>
      <c r="M130" s="57"/>
    </row>
    <row r="131" spans="2:13" ht="15" customHeight="1" x14ac:dyDescent="0.25">
      <c r="B131" s="57"/>
      <c r="C131" s="57"/>
      <c r="D131" s="57"/>
      <c r="E131" s="57"/>
      <c r="F131" s="57"/>
      <c r="G131" s="57"/>
      <c r="H131" s="57"/>
      <c r="I131" s="57"/>
      <c r="J131" s="57"/>
      <c r="K131" s="57"/>
      <c r="L131" s="57"/>
      <c r="M131" s="57"/>
    </row>
    <row r="132" spans="2:13" ht="15" customHeight="1" x14ac:dyDescent="0.25">
      <c r="B132" s="57"/>
      <c r="C132" s="57"/>
      <c r="D132" s="57"/>
      <c r="E132" s="57"/>
      <c r="F132" s="57"/>
      <c r="G132" s="57"/>
      <c r="H132" s="57"/>
      <c r="I132" s="57"/>
      <c r="J132" s="57"/>
      <c r="K132" s="57"/>
      <c r="L132" s="57"/>
      <c r="M132" s="57"/>
    </row>
    <row r="133" spans="2:13" ht="15" customHeight="1" x14ac:dyDescent="0.25">
      <c r="B133" s="57"/>
      <c r="C133" s="57"/>
      <c r="D133" s="57"/>
      <c r="E133" s="57"/>
      <c r="F133" s="57"/>
      <c r="G133" s="57"/>
      <c r="H133" s="57"/>
      <c r="I133" s="57"/>
      <c r="J133" s="57"/>
      <c r="K133" s="57"/>
      <c r="L133" s="57"/>
      <c r="M133" s="57"/>
    </row>
    <row r="134" spans="2:13" ht="15" customHeight="1" x14ac:dyDescent="0.25">
      <c r="B134" s="57"/>
      <c r="C134" s="57"/>
      <c r="D134" s="57"/>
      <c r="E134" s="57"/>
      <c r="F134" s="57"/>
      <c r="G134" s="57"/>
      <c r="H134" s="57"/>
      <c r="I134" s="57"/>
      <c r="J134" s="57"/>
      <c r="K134" s="57"/>
      <c r="L134" s="57"/>
      <c r="M134" s="57"/>
    </row>
    <row r="135" spans="2:13" ht="15" customHeight="1" x14ac:dyDescent="0.25">
      <c r="B135" s="57"/>
      <c r="C135" s="57"/>
      <c r="D135" s="57"/>
      <c r="E135" s="57"/>
      <c r="F135" s="57"/>
      <c r="G135" s="57"/>
      <c r="H135" s="57"/>
      <c r="I135" s="57"/>
      <c r="J135" s="57"/>
      <c r="K135" s="57"/>
      <c r="L135" s="57"/>
      <c r="M135" s="57"/>
    </row>
    <row r="136" spans="2:13" ht="15" customHeight="1" x14ac:dyDescent="0.25">
      <c r="B136" s="57"/>
      <c r="C136" s="57"/>
      <c r="D136" s="57"/>
      <c r="E136" s="57"/>
      <c r="F136" s="57"/>
      <c r="G136" s="57"/>
      <c r="H136" s="57"/>
      <c r="I136" s="57"/>
      <c r="J136" s="57"/>
      <c r="K136" s="57"/>
      <c r="L136" s="57"/>
      <c r="M136" s="57"/>
    </row>
    <row r="137" spans="2:13" ht="15" customHeight="1" x14ac:dyDescent="0.25">
      <c r="B137" s="57"/>
      <c r="C137" s="57"/>
      <c r="D137" s="57"/>
      <c r="E137" s="57"/>
      <c r="F137" s="57"/>
      <c r="G137" s="57"/>
      <c r="H137" s="57"/>
      <c r="I137" s="57"/>
      <c r="J137" s="57"/>
      <c r="K137" s="57"/>
      <c r="L137" s="57"/>
      <c r="M137" s="57"/>
    </row>
    <row r="138" spans="2:13" ht="15" customHeight="1" x14ac:dyDescent="0.25">
      <c r="B138" s="57"/>
      <c r="C138" s="57"/>
      <c r="D138" s="57"/>
      <c r="E138" s="57"/>
      <c r="F138" s="57"/>
      <c r="G138" s="57"/>
      <c r="H138" s="57"/>
      <c r="I138" s="57"/>
      <c r="J138" s="57"/>
      <c r="K138" s="57"/>
      <c r="L138" s="57"/>
      <c r="M138" s="57"/>
    </row>
    <row r="139" spans="2:13" ht="15" customHeight="1" x14ac:dyDescent="0.25">
      <c r="B139" s="57"/>
      <c r="C139" s="57"/>
      <c r="D139" s="57"/>
      <c r="E139" s="57"/>
      <c r="F139" s="57"/>
      <c r="G139" s="57"/>
      <c r="H139" s="57"/>
      <c r="I139" s="57"/>
      <c r="J139" s="57"/>
      <c r="K139" s="57"/>
      <c r="L139" s="57"/>
      <c r="M139" s="57"/>
    </row>
    <row r="140" spans="2:13" ht="15" customHeight="1" x14ac:dyDescent="0.25">
      <c r="B140" s="57"/>
      <c r="C140" s="57"/>
      <c r="D140" s="57"/>
      <c r="E140" s="57"/>
      <c r="F140" s="57"/>
      <c r="G140" s="57"/>
      <c r="H140" s="57"/>
      <c r="I140" s="57"/>
      <c r="J140" s="57"/>
      <c r="K140" s="57"/>
      <c r="L140" s="57"/>
      <c r="M140" s="57"/>
    </row>
    <row r="141" spans="2:13" ht="15" customHeight="1" x14ac:dyDescent="0.25">
      <c r="B141" s="57"/>
      <c r="C141" s="57"/>
      <c r="D141" s="57"/>
      <c r="E141" s="57"/>
      <c r="F141" s="57"/>
      <c r="G141" s="57"/>
      <c r="H141" s="57"/>
      <c r="I141" s="57"/>
      <c r="J141" s="57"/>
      <c r="K141" s="57"/>
      <c r="L141" s="57"/>
      <c r="M141" s="57"/>
    </row>
    <row r="142" spans="2:13" ht="15" customHeight="1" x14ac:dyDescent="0.25">
      <c r="B142" s="57"/>
      <c r="C142" s="57"/>
      <c r="D142" s="57"/>
      <c r="E142" s="57"/>
      <c r="F142" s="57"/>
      <c r="G142" s="57"/>
      <c r="H142" s="57"/>
      <c r="I142" s="57"/>
      <c r="J142" s="57"/>
      <c r="K142" s="57"/>
      <c r="L142" s="57"/>
      <c r="M142" s="57"/>
    </row>
    <row r="143" spans="2:13" ht="15" customHeight="1" x14ac:dyDescent="0.25">
      <c r="B143" s="57"/>
      <c r="C143" s="57"/>
      <c r="D143" s="57"/>
      <c r="E143" s="57"/>
      <c r="F143" s="57"/>
      <c r="G143" s="57"/>
      <c r="H143" s="57"/>
      <c r="I143" s="57"/>
      <c r="J143" s="57"/>
      <c r="K143" s="57"/>
      <c r="L143" s="57"/>
      <c r="M143" s="57"/>
    </row>
    <row r="144" spans="2:13" ht="15" customHeight="1" x14ac:dyDescent="0.25">
      <c r="B144" s="57"/>
      <c r="C144" s="57"/>
      <c r="D144" s="57"/>
      <c r="E144" s="57"/>
      <c r="F144" s="57"/>
      <c r="G144" s="57"/>
      <c r="H144" s="57"/>
      <c r="I144" s="57"/>
      <c r="J144" s="57"/>
      <c r="K144" s="57"/>
      <c r="L144" s="57"/>
      <c r="M144" s="57"/>
    </row>
    <row r="145" spans="2:13" ht="15" customHeight="1" x14ac:dyDescent="0.25">
      <c r="B145" s="57"/>
      <c r="C145" s="57"/>
      <c r="D145" s="57"/>
      <c r="E145" s="57"/>
      <c r="F145" s="57"/>
      <c r="G145" s="57"/>
      <c r="H145" s="57"/>
      <c r="I145" s="57"/>
      <c r="J145" s="57"/>
      <c r="K145" s="57"/>
      <c r="L145" s="57"/>
      <c r="M145" s="57"/>
    </row>
    <row r="146" spans="2:13" ht="15" customHeight="1" x14ac:dyDescent="0.25">
      <c r="B146" s="57"/>
      <c r="C146" s="57"/>
      <c r="D146" s="57"/>
      <c r="E146" s="57"/>
      <c r="F146" s="57"/>
      <c r="G146" s="57"/>
      <c r="H146" s="57"/>
      <c r="I146" s="57"/>
      <c r="J146" s="57"/>
      <c r="K146" s="57"/>
      <c r="L146" s="57"/>
      <c r="M146" s="57"/>
    </row>
    <row r="147" spans="2:13" ht="15" customHeight="1" x14ac:dyDescent="0.25">
      <c r="B147" s="57"/>
      <c r="C147" s="57"/>
      <c r="D147" s="57"/>
      <c r="E147" s="57"/>
      <c r="F147" s="57"/>
      <c r="G147" s="57"/>
      <c r="H147" s="57"/>
      <c r="I147" s="57"/>
      <c r="J147" s="57"/>
      <c r="K147" s="57"/>
      <c r="L147" s="57"/>
      <c r="M147" s="57"/>
    </row>
    <row r="148" spans="2:13" ht="15" customHeight="1" x14ac:dyDescent="0.25">
      <c r="B148" s="57"/>
      <c r="C148" s="57"/>
      <c r="D148" s="57"/>
      <c r="E148" s="57"/>
      <c r="F148" s="57"/>
      <c r="G148" s="57"/>
      <c r="H148" s="57"/>
      <c r="I148" s="57"/>
      <c r="J148" s="57"/>
      <c r="K148" s="57"/>
      <c r="L148" s="57"/>
      <c r="M148" s="57"/>
    </row>
    <row r="149" spans="2:13" ht="15" customHeight="1" x14ac:dyDescent="0.25">
      <c r="B149" s="57"/>
      <c r="C149" s="57"/>
      <c r="D149" s="57"/>
      <c r="E149" s="57"/>
      <c r="F149" s="57"/>
      <c r="G149" s="57"/>
      <c r="H149" s="57"/>
      <c r="I149" s="57"/>
      <c r="J149" s="57"/>
      <c r="K149" s="57"/>
      <c r="L149" s="57"/>
      <c r="M149" s="57"/>
    </row>
    <row r="150" spans="2:13" ht="15" customHeight="1" x14ac:dyDescent="0.25">
      <c r="B150" s="57"/>
      <c r="C150" s="57"/>
      <c r="D150" s="57"/>
      <c r="E150" s="57"/>
      <c r="F150" s="57"/>
      <c r="G150" s="57"/>
      <c r="H150" s="57"/>
      <c r="I150" s="57"/>
      <c r="J150" s="57"/>
      <c r="K150" s="57"/>
      <c r="L150" s="57"/>
      <c r="M150" s="57"/>
    </row>
    <row r="151" spans="2:13" ht="15" customHeight="1" x14ac:dyDescent="0.25">
      <c r="B151" s="57"/>
      <c r="C151" s="57"/>
      <c r="D151" s="57"/>
      <c r="E151" s="57"/>
      <c r="F151" s="57"/>
      <c r="G151" s="57"/>
      <c r="H151" s="57"/>
      <c r="I151" s="57"/>
      <c r="J151" s="57"/>
      <c r="K151" s="57"/>
      <c r="L151" s="57"/>
      <c r="M151" s="57"/>
    </row>
    <row r="152" spans="2:13" ht="15" customHeight="1" x14ac:dyDescent="0.25">
      <c r="B152" s="57"/>
      <c r="C152" s="57"/>
      <c r="D152" s="57"/>
      <c r="E152" s="57"/>
      <c r="F152" s="57"/>
      <c r="G152" s="57"/>
      <c r="H152" s="57"/>
      <c r="I152" s="57"/>
      <c r="J152" s="57"/>
      <c r="K152" s="57"/>
      <c r="L152" s="57"/>
      <c r="M152" s="57"/>
    </row>
    <row r="153" spans="2:13" ht="15" customHeight="1" x14ac:dyDescent="0.25">
      <c r="B153" s="57"/>
      <c r="C153" s="57"/>
      <c r="D153" s="57"/>
      <c r="E153" s="57"/>
      <c r="F153" s="57"/>
      <c r="G153" s="57"/>
      <c r="H153" s="57"/>
      <c r="I153" s="57"/>
      <c r="J153" s="57"/>
      <c r="K153" s="57"/>
      <c r="L153" s="57"/>
      <c r="M153" s="57"/>
    </row>
    <row r="154" spans="2:13" ht="15" customHeight="1" x14ac:dyDescent="0.25">
      <c r="B154" s="57"/>
      <c r="C154" s="57"/>
      <c r="D154" s="57"/>
      <c r="E154" s="57"/>
      <c r="F154" s="57"/>
      <c r="G154" s="57"/>
      <c r="H154" s="57"/>
      <c r="I154" s="57"/>
      <c r="J154" s="57"/>
      <c r="K154" s="57"/>
      <c r="L154" s="57"/>
      <c r="M154" s="57"/>
    </row>
    <row r="155" spans="2:13" ht="15" customHeight="1" x14ac:dyDescent="0.25">
      <c r="B155" s="57"/>
      <c r="C155" s="57"/>
      <c r="D155" s="57"/>
      <c r="E155" s="57"/>
      <c r="F155" s="57"/>
      <c r="G155" s="57"/>
      <c r="H155" s="57"/>
      <c r="I155" s="57"/>
      <c r="J155" s="57"/>
      <c r="K155" s="57"/>
      <c r="L155" s="57"/>
      <c r="M155" s="57"/>
    </row>
    <row r="156" spans="2:13" ht="15" customHeight="1" x14ac:dyDescent="0.25">
      <c r="B156" s="57"/>
      <c r="C156" s="57"/>
      <c r="D156" s="57"/>
      <c r="E156" s="57"/>
      <c r="F156" s="57"/>
      <c r="G156" s="57"/>
      <c r="H156" s="57"/>
      <c r="I156" s="57"/>
      <c r="J156" s="57"/>
      <c r="K156" s="57"/>
      <c r="L156" s="57"/>
      <c r="M156" s="57"/>
    </row>
    <row r="157" spans="2:13" ht="15" customHeight="1" x14ac:dyDescent="0.25">
      <c r="B157" s="57"/>
      <c r="C157" s="57"/>
      <c r="D157" s="57"/>
      <c r="E157" s="57"/>
      <c r="F157" s="57"/>
      <c r="G157" s="57"/>
      <c r="H157" s="57"/>
      <c r="I157" s="57"/>
      <c r="J157" s="57"/>
      <c r="K157" s="57"/>
      <c r="L157" s="57"/>
      <c r="M157" s="57"/>
    </row>
    <row r="158" spans="2:13" ht="15" customHeight="1" x14ac:dyDescent="0.25">
      <c r="B158" s="57"/>
      <c r="C158" s="57"/>
      <c r="D158" s="57"/>
      <c r="E158" s="57"/>
      <c r="F158" s="57"/>
      <c r="G158" s="57"/>
      <c r="H158" s="57"/>
      <c r="I158" s="57"/>
      <c r="J158" s="57"/>
      <c r="K158" s="57"/>
      <c r="L158" s="57"/>
      <c r="M158" s="57"/>
    </row>
    <row r="159" spans="2:13" ht="15" customHeight="1" x14ac:dyDescent="0.25">
      <c r="B159" s="57"/>
      <c r="C159" s="57"/>
      <c r="D159" s="57"/>
      <c r="E159" s="57"/>
      <c r="F159" s="57"/>
      <c r="G159" s="57"/>
      <c r="H159" s="57"/>
      <c r="I159" s="57"/>
      <c r="J159" s="57"/>
      <c r="K159" s="57"/>
      <c r="L159" s="57"/>
      <c r="M159" s="57"/>
    </row>
    <row r="160" spans="2:13" ht="15" customHeight="1" x14ac:dyDescent="0.25">
      <c r="B160" s="57"/>
      <c r="C160" s="57"/>
      <c r="D160" s="57"/>
      <c r="E160" s="57"/>
      <c r="F160" s="57"/>
      <c r="G160" s="57"/>
      <c r="H160" s="57"/>
      <c r="I160" s="57"/>
      <c r="J160" s="57"/>
      <c r="K160" s="57"/>
      <c r="L160" s="57"/>
      <c r="M160" s="57"/>
    </row>
    <row r="161" spans="2:13" ht="15" customHeight="1" x14ac:dyDescent="0.25">
      <c r="B161" s="57"/>
      <c r="C161" s="57"/>
      <c r="D161" s="57"/>
      <c r="E161" s="57"/>
      <c r="F161" s="57"/>
      <c r="G161" s="57"/>
      <c r="H161" s="57"/>
      <c r="I161" s="57"/>
      <c r="J161" s="57"/>
      <c r="K161" s="57"/>
      <c r="L161" s="57"/>
      <c r="M161" s="57"/>
    </row>
    <row r="162" spans="2:13" ht="15" customHeight="1" x14ac:dyDescent="0.25">
      <c r="B162" s="57"/>
      <c r="C162" s="57"/>
      <c r="D162" s="57"/>
      <c r="E162" s="57"/>
      <c r="F162" s="57"/>
      <c r="G162" s="57"/>
      <c r="H162" s="57"/>
      <c r="I162" s="57"/>
      <c r="J162" s="57"/>
      <c r="K162" s="57"/>
      <c r="L162" s="57"/>
      <c r="M162" s="57"/>
    </row>
    <row r="163" spans="2:13" ht="15" customHeight="1" x14ac:dyDescent="0.25">
      <c r="B163" s="57"/>
      <c r="C163" s="57"/>
      <c r="D163" s="57"/>
      <c r="E163" s="57"/>
      <c r="F163" s="57"/>
      <c r="G163" s="57"/>
      <c r="H163" s="57"/>
      <c r="I163" s="57"/>
      <c r="J163" s="57"/>
      <c r="K163" s="57"/>
      <c r="L163" s="57"/>
      <c r="M163" s="57"/>
    </row>
    <row r="164" spans="2:13" ht="15" customHeight="1" x14ac:dyDescent="0.25">
      <c r="B164" s="57"/>
      <c r="C164" s="57"/>
      <c r="D164" s="57"/>
      <c r="E164" s="57"/>
      <c r="F164" s="57"/>
      <c r="G164" s="57"/>
      <c r="H164" s="57"/>
      <c r="I164" s="57"/>
      <c r="J164" s="57"/>
      <c r="K164" s="57"/>
      <c r="L164" s="57"/>
      <c r="M164" s="57"/>
    </row>
    <row r="165" spans="2:13" ht="15" customHeight="1" x14ac:dyDescent="0.25">
      <c r="B165" s="57"/>
      <c r="C165" s="57"/>
      <c r="D165" s="57"/>
      <c r="E165" s="57"/>
      <c r="F165" s="57"/>
      <c r="G165" s="57"/>
      <c r="H165" s="57"/>
      <c r="I165" s="57"/>
      <c r="J165" s="57"/>
      <c r="K165" s="57"/>
      <c r="L165" s="57"/>
      <c r="M165" s="57"/>
    </row>
    <row r="166" spans="2:13" ht="15" customHeight="1" x14ac:dyDescent="0.25">
      <c r="B166" s="57"/>
      <c r="C166" s="57"/>
      <c r="D166" s="57"/>
      <c r="E166" s="57"/>
      <c r="F166" s="57"/>
      <c r="G166" s="57"/>
      <c r="H166" s="57"/>
      <c r="I166" s="57"/>
      <c r="J166" s="57"/>
      <c r="K166" s="57"/>
      <c r="L166" s="57"/>
      <c r="M166" s="57"/>
    </row>
    <row r="167" spans="2:13" ht="15" customHeight="1" x14ac:dyDescent="0.25">
      <c r="B167" s="57"/>
      <c r="C167" s="57"/>
      <c r="D167" s="57"/>
      <c r="E167" s="57"/>
      <c r="F167" s="57"/>
      <c r="G167" s="57"/>
      <c r="H167" s="57"/>
      <c r="I167" s="57"/>
      <c r="J167" s="57"/>
      <c r="K167" s="57"/>
      <c r="L167" s="57"/>
      <c r="M167" s="57"/>
    </row>
    <row r="168" spans="2:13" ht="15" customHeight="1" x14ac:dyDescent="0.25">
      <c r="B168" s="57"/>
      <c r="C168" s="57"/>
      <c r="D168" s="57"/>
      <c r="E168" s="57"/>
      <c r="F168" s="57"/>
      <c r="G168" s="57"/>
      <c r="H168" s="57"/>
      <c r="I168" s="57"/>
      <c r="J168" s="57"/>
      <c r="K168" s="57"/>
      <c r="L168" s="57"/>
      <c r="M168" s="57"/>
    </row>
    <row r="169" spans="2:13" ht="15" customHeight="1" x14ac:dyDescent="0.25">
      <c r="B169" s="57"/>
      <c r="C169" s="57"/>
      <c r="D169" s="57"/>
      <c r="E169" s="57"/>
      <c r="F169" s="57"/>
      <c r="G169" s="57"/>
      <c r="H169" s="57"/>
      <c r="I169" s="57"/>
      <c r="J169" s="57"/>
      <c r="K169" s="57"/>
      <c r="L169" s="57"/>
      <c r="M169" s="57"/>
    </row>
    <row r="170" spans="2:13" ht="15" customHeight="1" x14ac:dyDescent="0.25">
      <c r="B170" s="57"/>
      <c r="C170" s="57"/>
      <c r="D170" s="57"/>
      <c r="E170" s="57"/>
      <c r="F170" s="57"/>
      <c r="G170" s="57"/>
      <c r="H170" s="57"/>
      <c r="I170" s="57"/>
      <c r="J170" s="57"/>
      <c r="K170" s="57"/>
      <c r="L170" s="57"/>
      <c r="M170" s="57"/>
    </row>
    <row r="171" spans="2:13" ht="15" customHeight="1" x14ac:dyDescent="0.25">
      <c r="B171" s="57"/>
      <c r="C171" s="57"/>
      <c r="D171" s="57"/>
      <c r="E171" s="57"/>
      <c r="F171" s="57"/>
      <c r="G171" s="57"/>
      <c r="H171" s="57"/>
      <c r="I171" s="57"/>
      <c r="J171" s="57"/>
      <c r="K171" s="57"/>
      <c r="L171" s="57"/>
      <c r="M171" s="57"/>
    </row>
    <row r="172" spans="2:13" ht="15" customHeight="1" x14ac:dyDescent="0.25">
      <c r="B172" s="57"/>
      <c r="C172" s="57"/>
      <c r="D172" s="57"/>
      <c r="E172" s="57"/>
      <c r="F172" s="57"/>
      <c r="G172" s="57"/>
      <c r="H172" s="57"/>
      <c r="I172" s="57"/>
      <c r="J172" s="57"/>
      <c r="K172" s="57"/>
      <c r="L172" s="57"/>
      <c r="M172" s="57"/>
    </row>
    <row r="173" spans="2:13" ht="15" customHeight="1" x14ac:dyDescent="0.25">
      <c r="B173" s="57"/>
      <c r="C173" s="57"/>
      <c r="D173" s="57"/>
      <c r="E173" s="57"/>
      <c r="F173" s="57"/>
      <c r="G173" s="57"/>
      <c r="H173" s="57"/>
      <c r="I173" s="57"/>
      <c r="J173" s="57"/>
      <c r="K173" s="57"/>
      <c r="L173" s="57"/>
      <c r="M173" s="57"/>
    </row>
    <row r="174" spans="2:13" ht="15" customHeight="1" x14ac:dyDescent="0.25">
      <c r="B174" s="57"/>
      <c r="C174" s="57"/>
      <c r="D174" s="57"/>
      <c r="E174" s="57"/>
      <c r="F174" s="57"/>
      <c r="G174" s="57"/>
      <c r="H174" s="57"/>
      <c r="I174" s="57"/>
      <c r="J174" s="57"/>
      <c r="K174" s="57"/>
      <c r="L174" s="57"/>
      <c r="M174" s="57"/>
    </row>
    <row r="175" spans="2:13" ht="15" customHeight="1" x14ac:dyDescent="0.25">
      <c r="B175" s="57"/>
      <c r="C175" s="57"/>
      <c r="D175" s="57"/>
      <c r="E175" s="57"/>
      <c r="F175" s="57"/>
      <c r="G175" s="57"/>
      <c r="H175" s="57"/>
      <c r="I175" s="57"/>
      <c r="J175" s="57"/>
      <c r="K175" s="57"/>
      <c r="L175" s="57"/>
      <c r="M175" s="57"/>
    </row>
    <row r="176" spans="2:13" ht="15" customHeight="1" x14ac:dyDescent="0.25">
      <c r="B176" s="57"/>
      <c r="C176" s="57"/>
      <c r="D176" s="57"/>
      <c r="E176" s="57"/>
      <c r="F176" s="57"/>
      <c r="G176" s="57"/>
      <c r="H176" s="57"/>
      <c r="I176" s="57"/>
      <c r="J176" s="57"/>
      <c r="K176" s="57"/>
      <c r="L176" s="57"/>
      <c r="M176" s="57"/>
    </row>
    <row r="177" spans="2:13" ht="15" customHeight="1" x14ac:dyDescent="0.25">
      <c r="B177" s="57"/>
      <c r="C177" s="57"/>
      <c r="D177" s="57"/>
      <c r="E177" s="57"/>
      <c r="F177" s="57"/>
      <c r="G177" s="57"/>
      <c r="H177" s="57"/>
      <c r="I177" s="57"/>
      <c r="J177" s="57"/>
      <c r="K177" s="57"/>
      <c r="L177" s="57"/>
      <c r="M177" s="57"/>
    </row>
    <row r="178" spans="2:13" ht="15" customHeight="1" x14ac:dyDescent="0.25">
      <c r="B178" s="57"/>
      <c r="C178" s="57"/>
      <c r="D178" s="57"/>
      <c r="E178" s="57"/>
      <c r="F178" s="57"/>
      <c r="G178" s="57"/>
      <c r="H178" s="57"/>
      <c r="I178" s="57"/>
      <c r="J178" s="57"/>
      <c r="K178" s="57"/>
      <c r="L178" s="57"/>
      <c r="M178" s="57"/>
    </row>
    <row r="179" spans="2:13" x14ac:dyDescent="0.25">
      <c r="B179" s="57"/>
      <c r="C179" s="57"/>
      <c r="D179" s="57"/>
      <c r="E179" s="57"/>
      <c r="F179" s="57"/>
      <c r="G179" s="57"/>
      <c r="H179" s="57"/>
      <c r="I179" s="57"/>
      <c r="J179" s="57"/>
      <c r="K179" s="57"/>
      <c r="L179" s="57"/>
      <c r="M179" s="57"/>
    </row>
    <row r="180" spans="2:13" x14ac:dyDescent="0.25">
      <c r="B180" s="57"/>
      <c r="C180" s="57"/>
      <c r="D180" s="57"/>
      <c r="E180" s="57"/>
      <c r="F180" s="57"/>
      <c r="G180" s="57"/>
      <c r="H180" s="57"/>
      <c r="I180" s="57"/>
      <c r="J180" s="57"/>
      <c r="K180" s="57"/>
      <c r="L180" s="57"/>
      <c r="M180" s="57"/>
    </row>
    <row r="181" spans="2:13" x14ac:dyDescent="0.25">
      <c r="B181" s="57"/>
      <c r="C181" s="57"/>
      <c r="D181" s="57"/>
      <c r="E181" s="57"/>
      <c r="F181" s="57"/>
      <c r="G181" s="57"/>
      <c r="H181" s="57"/>
      <c r="I181" s="57"/>
      <c r="J181" s="57"/>
      <c r="K181" s="57"/>
      <c r="L181" s="57"/>
      <c r="M181" s="57"/>
    </row>
    <row r="182" spans="2:13" x14ac:dyDescent="0.25">
      <c r="B182" s="57"/>
      <c r="C182" s="57"/>
      <c r="D182" s="57"/>
      <c r="E182" s="57"/>
      <c r="F182" s="57"/>
      <c r="G182" s="57"/>
      <c r="H182" s="57"/>
      <c r="I182" s="57"/>
      <c r="J182" s="57"/>
      <c r="K182" s="57"/>
      <c r="L182" s="57"/>
      <c r="M182" s="57"/>
    </row>
    <row r="183" spans="2:13" x14ac:dyDescent="0.25">
      <c r="B183" s="57"/>
      <c r="C183" s="57"/>
      <c r="D183" s="57"/>
      <c r="E183" s="57"/>
      <c r="F183" s="57"/>
      <c r="G183" s="57"/>
      <c r="H183" s="57"/>
      <c r="I183" s="57"/>
      <c r="J183" s="57"/>
      <c r="K183" s="57"/>
      <c r="L183" s="57"/>
      <c r="M183" s="57"/>
    </row>
    <row r="184" spans="2:13" x14ac:dyDescent="0.25">
      <c r="B184" s="57"/>
      <c r="C184" s="57"/>
      <c r="D184" s="57"/>
      <c r="E184" s="57"/>
      <c r="F184" s="57"/>
      <c r="G184" s="57"/>
      <c r="H184" s="57"/>
      <c r="I184" s="57"/>
      <c r="J184" s="57"/>
      <c r="K184" s="57"/>
      <c r="L184" s="57"/>
      <c r="M184" s="57"/>
    </row>
    <row r="185" spans="2:13" x14ac:dyDescent="0.25">
      <c r="B185" s="57"/>
      <c r="C185" s="57"/>
      <c r="D185" s="57"/>
      <c r="E185" s="57"/>
      <c r="F185" s="57"/>
      <c r="G185" s="57"/>
      <c r="H185" s="57"/>
      <c r="I185" s="57"/>
      <c r="J185" s="57"/>
      <c r="K185" s="57"/>
      <c r="L185" s="57"/>
      <c r="M185" s="57"/>
    </row>
    <row r="186" spans="2:13" x14ac:dyDescent="0.25">
      <c r="B186" s="57"/>
      <c r="C186" s="57"/>
      <c r="D186" s="57"/>
      <c r="E186" s="57"/>
      <c r="F186" s="57"/>
      <c r="G186" s="57"/>
      <c r="H186" s="57"/>
      <c r="I186" s="57"/>
      <c r="J186" s="57"/>
      <c r="K186" s="57"/>
      <c r="L186" s="57"/>
      <c r="M186" s="57"/>
    </row>
    <row r="187" spans="2:13" x14ac:dyDescent="0.25">
      <c r="B187" s="57"/>
      <c r="C187" s="57"/>
      <c r="D187" s="57"/>
      <c r="E187" s="57"/>
      <c r="F187" s="57"/>
      <c r="G187" s="57"/>
      <c r="H187" s="57"/>
      <c r="I187" s="57"/>
      <c r="J187" s="57"/>
      <c r="K187" s="57"/>
      <c r="L187" s="57"/>
      <c r="M187" s="57"/>
    </row>
    <row r="188" spans="2:13" x14ac:dyDescent="0.25">
      <c r="B188" s="57"/>
      <c r="C188" s="57"/>
      <c r="D188" s="57"/>
      <c r="E188" s="57"/>
      <c r="F188" s="57"/>
      <c r="G188" s="57"/>
      <c r="H188" s="57"/>
      <c r="I188" s="57"/>
      <c r="J188" s="57"/>
      <c r="K188" s="57"/>
      <c r="L188" s="57"/>
      <c r="M188" s="57"/>
    </row>
    <row r="189" spans="2:13" x14ac:dyDescent="0.25">
      <c r="B189" s="57"/>
      <c r="C189" s="57"/>
      <c r="D189" s="57"/>
      <c r="E189" s="57"/>
      <c r="F189" s="57"/>
      <c r="G189" s="57"/>
      <c r="H189" s="57"/>
      <c r="I189" s="57"/>
      <c r="J189" s="57"/>
      <c r="K189" s="57"/>
      <c r="L189" s="57"/>
      <c r="M189" s="57"/>
    </row>
    <row r="190" spans="2:13" x14ac:dyDescent="0.25">
      <c r="B190" s="57"/>
      <c r="C190" s="57"/>
      <c r="D190" s="57"/>
      <c r="E190" s="57"/>
      <c r="F190" s="57"/>
      <c r="G190" s="57"/>
      <c r="H190" s="57"/>
      <c r="I190" s="57"/>
      <c r="J190" s="57"/>
      <c r="K190" s="57"/>
      <c r="L190" s="57"/>
      <c r="M190" s="57"/>
    </row>
    <row r="191" spans="2:13" x14ac:dyDescent="0.25">
      <c r="B191" s="57"/>
      <c r="C191" s="57"/>
      <c r="D191" s="57"/>
      <c r="E191" s="57"/>
      <c r="F191" s="57"/>
      <c r="G191" s="57"/>
      <c r="H191" s="57"/>
      <c r="I191" s="57"/>
      <c r="J191" s="57"/>
      <c r="K191" s="57"/>
      <c r="L191" s="57"/>
      <c r="M191" s="57"/>
    </row>
    <row r="192" spans="2:13" x14ac:dyDescent="0.25">
      <c r="B192" s="57"/>
      <c r="C192" s="57"/>
      <c r="D192" s="57"/>
      <c r="E192" s="57"/>
      <c r="F192" s="57"/>
      <c r="G192" s="57"/>
      <c r="H192" s="57"/>
      <c r="I192" s="57"/>
      <c r="J192" s="57"/>
      <c r="K192" s="57"/>
      <c r="L192" s="57"/>
      <c r="M192" s="57"/>
    </row>
    <row r="193" spans="2:13" x14ac:dyDescent="0.25">
      <c r="B193" s="57"/>
      <c r="C193" s="57"/>
      <c r="D193" s="57"/>
      <c r="E193" s="57"/>
      <c r="F193" s="57"/>
      <c r="G193" s="57"/>
      <c r="H193" s="57"/>
      <c r="I193" s="57"/>
      <c r="J193" s="57"/>
      <c r="K193" s="57"/>
      <c r="L193" s="57"/>
      <c r="M193" s="57"/>
    </row>
    <row r="194" spans="2:13" x14ac:dyDescent="0.25">
      <c r="B194" s="57"/>
      <c r="C194" s="57"/>
      <c r="D194" s="57"/>
      <c r="E194" s="57"/>
      <c r="F194" s="57"/>
      <c r="G194" s="57"/>
      <c r="H194" s="57"/>
      <c r="I194" s="57"/>
      <c r="J194" s="57"/>
      <c r="K194" s="57"/>
      <c r="L194" s="57"/>
      <c r="M194" s="57"/>
    </row>
    <row r="195" spans="2:13" x14ac:dyDescent="0.25">
      <c r="B195" s="57"/>
      <c r="C195" s="57"/>
      <c r="D195" s="57"/>
      <c r="E195" s="57"/>
      <c r="F195" s="57"/>
      <c r="G195" s="57"/>
      <c r="H195" s="57"/>
      <c r="I195" s="57"/>
      <c r="J195" s="57"/>
      <c r="K195" s="57"/>
      <c r="L195" s="57"/>
      <c r="M195" s="57"/>
    </row>
    <row r="196" spans="2:13" x14ac:dyDescent="0.25">
      <c r="B196" s="57"/>
      <c r="C196" s="57"/>
      <c r="D196" s="57"/>
      <c r="E196" s="57"/>
      <c r="F196" s="57"/>
      <c r="G196" s="57"/>
      <c r="H196" s="57"/>
      <c r="I196" s="57"/>
      <c r="J196" s="57"/>
      <c r="K196" s="57"/>
      <c r="L196" s="57"/>
      <c r="M196" s="57"/>
    </row>
    <row r="197" spans="2:13" x14ac:dyDescent="0.25">
      <c r="B197" s="57"/>
      <c r="C197" s="57"/>
      <c r="D197" s="57"/>
      <c r="E197" s="57"/>
      <c r="F197" s="57"/>
      <c r="G197" s="57"/>
      <c r="H197" s="57"/>
      <c r="I197" s="57"/>
      <c r="J197" s="57"/>
      <c r="K197" s="57"/>
      <c r="L197" s="57"/>
      <c r="M197" s="57"/>
    </row>
    <row r="198" spans="2:13" x14ac:dyDescent="0.25">
      <c r="B198" s="57"/>
      <c r="C198" s="57"/>
      <c r="D198" s="57"/>
      <c r="E198" s="57"/>
      <c r="F198" s="57"/>
      <c r="G198" s="57"/>
      <c r="H198" s="57"/>
      <c r="I198" s="57"/>
      <c r="J198" s="57"/>
      <c r="K198" s="57"/>
      <c r="L198" s="57"/>
      <c r="M198" s="57"/>
    </row>
    <row r="199" spans="2:13" x14ac:dyDescent="0.25">
      <c r="B199" s="57"/>
      <c r="C199" s="57"/>
      <c r="D199" s="57"/>
      <c r="E199" s="57"/>
      <c r="F199" s="57"/>
      <c r="G199" s="57"/>
      <c r="H199" s="57"/>
      <c r="I199" s="57"/>
      <c r="J199" s="57"/>
      <c r="K199" s="57"/>
      <c r="L199" s="57"/>
      <c r="M199" s="57"/>
    </row>
    <row r="200" spans="2:13" x14ac:dyDescent="0.25">
      <c r="B200" s="57"/>
      <c r="C200" s="57"/>
      <c r="D200" s="57"/>
      <c r="E200" s="57"/>
      <c r="F200" s="57"/>
      <c r="G200" s="57"/>
      <c r="H200" s="57"/>
      <c r="I200" s="57"/>
      <c r="J200" s="57"/>
      <c r="K200" s="57"/>
      <c r="L200" s="57"/>
      <c r="M200" s="57"/>
    </row>
    <row r="201" spans="2:13" x14ac:dyDescent="0.25">
      <c r="B201" s="57"/>
      <c r="C201" s="57"/>
      <c r="D201" s="57"/>
      <c r="E201" s="57"/>
      <c r="F201" s="57"/>
      <c r="G201" s="57"/>
      <c r="H201" s="57"/>
      <c r="I201" s="57"/>
      <c r="J201" s="57"/>
      <c r="K201" s="57"/>
      <c r="L201" s="57"/>
      <c r="M201" s="57"/>
    </row>
    <row r="202" spans="2:13" x14ac:dyDescent="0.25">
      <c r="B202" s="57"/>
      <c r="C202" s="57"/>
      <c r="D202" s="57"/>
      <c r="E202" s="57"/>
      <c r="F202" s="57"/>
      <c r="G202" s="57"/>
      <c r="H202" s="57"/>
      <c r="I202" s="57"/>
      <c r="J202" s="57"/>
      <c r="K202" s="57"/>
      <c r="L202" s="57"/>
      <c r="M202" s="57"/>
    </row>
    <row r="203" spans="2:13" x14ac:dyDescent="0.25">
      <c r="B203" s="57"/>
      <c r="C203" s="57"/>
      <c r="D203" s="57"/>
      <c r="E203" s="57"/>
      <c r="F203" s="57"/>
      <c r="G203" s="57"/>
      <c r="H203" s="57"/>
      <c r="I203" s="57"/>
      <c r="J203" s="57"/>
      <c r="K203" s="57"/>
      <c r="L203" s="57"/>
      <c r="M203" s="57"/>
    </row>
    <row r="204" spans="2:13" x14ac:dyDescent="0.25">
      <c r="B204" s="57"/>
      <c r="C204" s="57"/>
      <c r="D204" s="57"/>
      <c r="E204" s="57"/>
      <c r="F204" s="57"/>
      <c r="G204" s="57"/>
      <c r="H204" s="57"/>
      <c r="I204" s="57"/>
      <c r="J204" s="57"/>
      <c r="K204" s="57"/>
      <c r="L204" s="57"/>
      <c r="M204" s="57"/>
    </row>
    <row r="205" spans="2:13" x14ac:dyDescent="0.25">
      <c r="B205" s="57"/>
      <c r="C205" s="57"/>
      <c r="D205" s="57"/>
      <c r="E205" s="57"/>
      <c r="F205" s="57"/>
      <c r="G205" s="57"/>
      <c r="H205" s="57"/>
      <c r="I205" s="57"/>
      <c r="J205" s="57"/>
      <c r="K205" s="57"/>
      <c r="L205" s="57"/>
      <c r="M205" s="57"/>
    </row>
    <row r="206" spans="2:13" x14ac:dyDescent="0.25">
      <c r="B206" s="57"/>
      <c r="C206" s="57"/>
      <c r="D206" s="57"/>
      <c r="E206" s="57"/>
      <c r="F206" s="57"/>
      <c r="G206" s="57"/>
      <c r="H206" s="57"/>
      <c r="I206" s="57"/>
      <c r="J206" s="57"/>
      <c r="K206" s="57"/>
      <c r="L206" s="57"/>
      <c r="M206" s="57"/>
    </row>
    <row r="207" spans="2:13" x14ac:dyDescent="0.25">
      <c r="B207" s="57"/>
      <c r="C207" s="57"/>
      <c r="D207" s="57"/>
      <c r="E207" s="57"/>
      <c r="F207" s="57"/>
      <c r="G207" s="57"/>
      <c r="H207" s="57"/>
      <c r="I207" s="57"/>
      <c r="J207" s="57"/>
      <c r="K207" s="57"/>
      <c r="L207" s="57"/>
      <c r="M207" s="57"/>
    </row>
    <row r="208" spans="2:13" x14ac:dyDescent="0.25">
      <c r="B208" s="57"/>
      <c r="C208" s="57"/>
      <c r="D208" s="57"/>
      <c r="E208" s="57"/>
      <c r="F208" s="57"/>
      <c r="G208" s="57"/>
      <c r="I208" s="57"/>
      <c r="J208" s="57"/>
      <c r="K208" s="57"/>
      <c r="L208" s="57"/>
      <c r="M208" s="57"/>
    </row>
    <row r="209" spans="2:13" x14ac:dyDescent="0.25">
      <c r="B209" s="57"/>
      <c r="C209" s="57"/>
      <c r="D209" s="57"/>
      <c r="E209" s="57"/>
      <c r="F209" s="57"/>
      <c r="G209" s="57"/>
      <c r="I209" s="57"/>
      <c r="J209" s="57"/>
      <c r="K209" s="57"/>
      <c r="L209" s="57"/>
      <c r="M209" s="57"/>
    </row>
    <row r="210" spans="2:13" x14ac:dyDescent="0.25">
      <c r="B210" s="57"/>
      <c r="C210" s="57"/>
      <c r="D210" s="57"/>
      <c r="E210" s="57"/>
      <c r="F210" s="57"/>
      <c r="G210" s="57"/>
      <c r="I210" s="57"/>
      <c r="J210" s="57"/>
      <c r="K210" s="57"/>
      <c r="L210" s="57"/>
      <c r="M210" s="57"/>
    </row>
    <row r="211" spans="2:13" x14ac:dyDescent="0.25">
      <c r="B211" s="57"/>
      <c r="C211" s="57"/>
      <c r="D211" s="57"/>
      <c r="E211" s="57"/>
      <c r="F211" s="57"/>
      <c r="G211" s="57"/>
      <c r="I211" s="57"/>
      <c r="J211" s="57"/>
      <c r="K211" s="57"/>
      <c r="L211" s="57"/>
      <c r="M211" s="57"/>
    </row>
    <row r="212" spans="2:13" x14ac:dyDescent="0.25">
      <c r="B212" s="57"/>
      <c r="C212" s="57"/>
      <c r="D212" s="57"/>
      <c r="E212" s="57"/>
      <c r="F212" s="57"/>
      <c r="G212" s="57"/>
      <c r="I212" s="57"/>
      <c r="J212" s="57"/>
      <c r="K212" s="57"/>
      <c r="L212" s="57"/>
      <c r="M212" s="57"/>
    </row>
    <row r="213" spans="2:13" x14ac:dyDescent="0.25">
      <c r="B213" s="57"/>
      <c r="C213" s="57"/>
      <c r="D213" s="57"/>
      <c r="E213" s="57"/>
      <c r="F213" s="57"/>
      <c r="G213" s="57"/>
      <c r="I213" s="57"/>
      <c r="J213" s="57"/>
      <c r="K213" s="57"/>
      <c r="L213" s="57"/>
      <c r="M213" s="57"/>
    </row>
    <row r="214" spans="2:13" x14ac:dyDescent="0.25">
      <c r="B214" s="57"/>
      <c r="C214" s="57"/>
      <c r="D214" s="57"/>
      <c r="E214" s="57"/>
      <c r="F214" s="57"/>
      <c r="G214" s="57"/>
      <c r="I214" s="57"/>
      <c r="J214" s="57"/>
      <c r="K214" s="57"/>
      <c r="L214" s="57"/>
      <c r="M214" s="57"/>
    </row>
    <row r="215" spans="2:13" x14ac:dyDescent="0.25">
      <c r="B215" s="57"/>
      <c r="C215" s="57"/>
      <c r="D215" s="57"/>
      <c r="E215" s="57"/>
      <c r="F215" s="57"/>
      <c r="G215" s="57"/>
      <c r="I215" s="57"/>
      <c r="J215" s="57"/>
      <c r="K215" s="57"/>
      <c r="L215" s="57"/>
      <c r="M215" s="57"/>
    </row>
    <row r="216" spans="2:13" x14ac:dyDescent="0.25">
      <c r="B216" s="57"/>
      <c r="C216" s="57"/>
      <c r="D216" s="57"/>
      <c r="E216" s="57"/>
      <c r="F216" s="57"/>
      <c r="G216" s="57"/>
      <c r="I216" s="57"/>
      <c r="J216" s="57"/>
      <c r="K216" s="57"/>
      <c r="L216" s="57"/>
      <c r="M216" s="57"/>
    </row>
    <row r="217" spans="2:13" x14ac:dyDescent="0.25">
      <c r="B217" s="57"/>
      <c r="C217" s="57"/>
      <c r="D217" s="57"/>
      <c r="E217" s="57"/>
      <c r="F217" s="57"/>
      <c r="G217" s="57"/>
      <c r="I217" s="57"/>
      <c r="J217" s="57"/>
      <c r="K217" s="57"/>
      <c r="L217" s="57"/>
      <c r="M217" s="57"/>
    </row>
    <row r="218" spans="2:13" x14ac:dyDescent="0.25">
      <c r="B218" s="57"/>
      <c r="C218" s="57"/>
      <c r="D218" s="57"/>
      <c r="E218" s="57"/>
      <c r="F218" s="57"/>
      <c r="G218" s="57"/>
      <c r="I218" s="57"/>
      <c r="J218" s="57"/>
      <c r="K218" s="57"/>
      <c r="L218" s="57"/>
      <c r="M218" s="57"/>
    </row>
    <row r="219" spans="2:13" x14ac:dyDescent="0.25">
      <c r="B219" s="57"/>
      <c r="C219" s="57"/>
      <c r="D219" s="57"/>
      <c r="E219" s="57"/>
      <c r="F219" s="57"/>
      <c r="G219" s="57"/>
      <c r="I219" s="57"/>
      <c r="J219" s="57"/>
      <c r="K219" s="57"/>
      <c r="L219" s="57"/>
      <c r="M219" s="57"/>
    </row>
    <row r="220" spans="2:13" x14ac:dyDescent="0.25">
      <c r="B220" s="57"/>
      <c r="C220" s="57"/>
      <c r="D220" s="57"/>
      <c r="E220" s="57"/>
      <c r="F220" s="57"/>
      <c r="G220" s="57"/>
      <c r="I220" s="57"/>
      <c r="J220" s="57"/>
      <c r="K220" s="57"/>
      <c r="L220" s="57"/>
      <c r="M220" s="57"/>
    </row>
    <row r="221" spans="2:13" x14ac:dyDescent="0.25">
      <c r="B221" s="57"/>
      <c r="C221" s="57"/>
      <c r="D221" s="57"/>
      <c r="E221" s="57"/>
      <c r="F221" s="57"/>
      <c r="G221" s="57"/>
      <c r="I221" s="57"/>
      <c r="J221" s="57"/>
      <c r="K221" s="57"/>
      <c r="L221" s="57"/>
      <c r="M221" s="57"/>
    </row>
    <row r="222" spans="2:13" x14ac:dyDescent="0.25">
      <c r="B222" s="57"/>
      <c r="C222" s="57"/>
      <c r="D222" s="57"/>
      <c r="E222" s="57"/>
      <c r="F222" s="57"/>
      <c r="G222" s="57"/>
      <c r="I222" s="57"/>
      <c r="J222" s="57"/>
      <c r="K222" s="57"/>
      <c r="L222" s="57"/>
      <c r="M222" s="57"/>
    </row>
    <row r="223" spans="2:13" x14ac:dyDescent="0.25">
      <c r="B223" s="57"/>
      <c r="C223" s="57"/>
      <c r="D223" s="57"/>
      <c r="E223" s="57"/>
      <c r="F223" s="57"/>
      <c r="G223" s="57"/>
      <c r="I223" s="57"/>
      <c r="J223" s="57"/>
      <c r="K223" s="57"/>
      <c r="L223" s="57"/>
      <c r="M223" s="57"/>
    </row>
    <row r="224" spans="2:13" x14ac:dyDescent="0.25">
      <c r="B224" s="57"/>
      <c r="C224" s="57"/>
      <c r="D224" s="57"/>
      <c r="E224" s="57"/>
      <c r="F224" s="57"/>
      <c r="G224" s="57"/>
      <c r="I224" s="57"/>
      <c r="J224" s="57"/>
      <c r="K224" s="57"/>
      <c r="L224" s="57"/>
      <c r="M224" s="57"/>
    </row>
    <row r="225" spans="2:13" x14ac:dyDescent="0.25">
      <c r="B225" s="57"/>
      <c r="C225" s="57"/>
      <c r="D225" s="57"/>
      <c r="E225" s="57"/>
      <c r="F225" s="57"/>
      <c r="G225" s="57"/>
      <c r="I225" s="57"/>
      <c r="J225" s="57"/>
      <c r="K225" s="57"/>
      <c r="L225" s="57"/>
      <c r="M225" s="57"/>
    </row>
    <row r="226" spans="2:13" x14ac:dyDescent="0.25">
      <c r="B226" s="57"/>
      <c r="C226" s="57"/>
      <c r="D226" s="57"/>
      <c r="E226" s="57"/>
      <c r="F226" s="57"/>
      <c r="G226" s="57"/>
      <c r="I226" s="57"/>
      <c r="J226" s="57"/>
      <c r="K226" s="57"/>
      <c r="L226" s="57"/>
      <c r="M226" s="57"/>
    </row>
    <row r="227" spans="2:13" x14ac:dyDescent="0.25">
      <c r="B227" s="57"/>
      <c r="C227" s="57"/>
      <c r="D227" s="57"/>
      <c r="E227" s="57"/>
      <c r="F227" s="57"/>
      <c r="G227" s="57"/>
      <c r="I227" s="57"/>
      <c r="J227" s="57"/>
      <c r="K227" s="57"/>
      <c r="L227" s="57"/>
      <c r="M227" s="57"/>
    </row>
    <row r="228" spans="2:13" x14ac:dyDescent="0.25">
      <c r="B228" s="57"/>
      <c r="C228" s="57"/>
      <c r="D228" s="57"/>
      <c r="E228" s="57"/>
      <c r="F228" s="57"/>
      <c r="G228" s="57"/>
      <c r="I228" s="57"/>
      <c r="J228" s="57"/>
      <c r="K228" s="57"/>
      <c r="L228" s="57"/>
      <c r="M228" s="57"/>
    </row>
    <row r="229" spans="2:13" x14ac:dyDescent="0.25">
      <c r="B229" s="57"/>
      <c r="C229" s="57"/>
      <c r="D229" s="57"/>
      <c r="E229" s="57"/>
      <c r="F229" s="57"/>
      <c r="G229" s="57"/>
      <c r="I229" s="57"/>
      <c r="J229" s="57"/>
      <c r="K229" s="57"/>
      <c r="L229" s="57"/>
      <c r="M229" s="57"/>
    </row>
    <row r="230" spans="2:13" x14ac:dyDescent="0.25">
      <c r="B230" s="57"/>
      <c r="C230" s="57"/>
      <c r="D230" s="57"/>
      <c r="E230" s="57"/>
      <c r="F230" s="57"/>
      <c r="G230" s="57"/>
      <c r="I230" s="57"/>
      <c r="J230" s="57"/>
      <c r="K230" s="57"/>
      <c r="L230" s="57"/>
      <c r="M230" s="57"/>
    </row>
    <row r="231" spans="2:13" x14ac:dyDescent="0.25">
      <c r="B231" s="57"/>
      <c r="C231" s="57"/>
      <c r="D231" s="57"/>
      <c r="E231" s="57"/>
      <c r="F231" s="57"/>
      <c r="G231" s="57"/>
      <c r="I231" s="57"/>
      <c r="J231" s="57"/>
      <c r="K231" s="57"/>
      <c r="L231" s="57"/>
      <c r="M231" s="57"/>
    </row>
    <row r="232" spans="2:13" x14ac:dyDescent="0.25">
      <c r="I232" s="57"/>
      <c r="J232" s="57"/>
      <c r="K232" s="57"/>
      <c r="L232" s="57"/>
      <c r="M232" s="57"/>
    </row>
    <row r="233" spans="2:13" x14ac:dyDescent="0.25">
      <c r="I233" s="57"/>
      <c r="J233" s="57"/>
      <c r="K233" s="57"/>
      <c r="L233" s="57"/>
      <c r="M233" s="57"/>
    </row>
    <row r="234" spans="2:13" x14ac:dyDescent="0.25">
      <c r="I234" s="57"/>
      <c r="J234" s="57"/>
      <c r="K234" s="57"/>
      <c r="L234" s="57"/>
      <c r="M234" s="57"/>
    </row>
  </sheetData>
  <sheetProtection algorithmName="SHA-512" hashValue="P69klygLv7zmr8OGOj+xFKit56BnzszH1+xnRXAnLRPogxQlk3EKBRn8Z95ORZMkY09D7qMeD1MM2TaHO34nZQ==" saltValue="/DGTPr5PhV27GRaW0jzCPw==" spinCount="100000" sheet="1" objects="1" scenarios="1"/>
  <mergeCells count="157">
    <mergeCell ref="B53:F53"/>
    <mergeCell ref="I43:J43"/>
    <mergeCell ref="I44:J44"/>
    <mergeCell ref="I45:J45"/>
    <mergeCell ref="I46:J46"/>
    <mergeCell ref="B16:F16"/>
    <mergeCell ref="B17:F17"/>
    <mergeCell ref="B18:F18"/>
    <mergeCell ref="B19:F19"/>
    <mergeCell ref="B20:F20"/>
    <mergeCell ref="I41:J41"/>
    <mergeCell ref="I42:J42"/>
    <mergeCell ref="I37:J37"/>
    <mergeCell ref="I38:J38"/>
    <mergeCell ref="I39:J39"/>
    <mergeCell ref="I40:J40"/>
    <mergeCell ref="B37:F37"/>
    <mergeCell ref="B38:F38"/>
    <mergeCell ref="B39:F39"/>
    <mergeCell ref="I20:M20"/>
    <mergeCell ref="I21:M21"/>
    <mergeCell ref="I22:M22"/>
    <mergeCell ref="I23:M23"/>
    <mergeCell ref="I24:M24"/>
    <mergeCell ref="N56:N57"/>
    <mergeCell ref="N32:N33"/>
    <mergeCell ref="N5:N6"/>
    <mergeCell ref="M5:M6"/>
    <mergeCell ref="I36:J36"/>
    <mergeCell ref="I47:J47"/>
    <mergeCell ref="L32:L33"/>
    <mergeCell ref="I33:J33"/>
    <mergeCell ref="I34:J34"/>
    <mergeCell ref="I35:J35"/>
    <mergeCell ref="I28:K29"/>
    <mergeCell ref="N28:N29"/>
    <mergeCell ref="L5:L6"/>
    <mergeCell ref="I7:J7"/>
    <mergeCell ref="I10:J10"/>
    <mergeCell ref="M56:M57"/>
    <mergeCell ref="I52:J52"/>
    <mergeCell ref="I6:J6"/>
    <mergeCell ref="I9:J9"/>
    <mergeCell ref="I8:J8"/>
    <mergeCell ref="I57:L57"/>
    <mergeCell ref="I25:M25"/>
    <mergeCell ref="I26:M26"/>
    <mergeCell ref="I51:J51"/>
    <mergeCell ref="B55:F55"/>
    <mergeCell ref="B56:F56"/>
    <mergeCell ref="F62:F63"/>
    <mergeCell ref="I72:M72"/>
    <mergeCell ref="I60:L60"/>
    <mergeCell ref="I61:L61"/>
    <mergeCell ref="I62:L62"/>
    <mergeCell ref="I63:L63"/>
    <mergeCell ref="I64:L64"/>
    <mergeCell ref="B68:D68"/>
    <mergeCell ref="I65:L65"/>
    <mergeCell ref="I66:L66"/>
    <mergeCell ref="I67:L67"/>
    <mergeCell ref="B63:D63"/>
    <mergeCell ref="B64:D64"/>
    <mergeCell ref="B65:D65"/>
    <mergeCell ref="B67:D67"/>
    <mergeCell ref="B57:F57"/>
    <mergeCell ref="B58:F58"/>
    <mergeCell ref="I58:L58"/>
    <mergeCell ref="I59:L59"/>
    <mergeCell ref="I48:J48"/>
    <mergeCell ref="I49:J49"/>
    <mergeCell ref="B75:C75"/>
    <mergeCell ref="B76:C76"/>
    <mergeCell ref="B6:F6"/>
    <mergeCell ref="B10:F10"/>
    <mergeCell ref="B11:F11"/>
    <mergeCell ref="B34:F34"/>
    <mergeCell ref="B41:F41"/>
    <mergeCell ref="B25:F25"/>
    <mergeCell ref="B28:F28"/>
    <mergeCell ref="B29:F29"/>
    <mergeCell ref="B73:C73"/>
    <mergeCell ref="B74:C74"/>
    <mergeCell ref="F72:F73"/>
    <mergeCell ref="B66:D66"/>
    <mergeCell ref="I73:M73"/>
    <mergeCell ref="I74:M74"/>
    <mergeCell ref="I75:M75"/>
    <mergeCell ref="I76:M76"/>
    <mergeCell ref="B42:F42"/>
    <mergeCell ref="B46:F46"/>
    <mergeCell ref="B48:F48"/>
    <mergeCell ref="B54:F54"/>
    <mergeCell ref="Q5:U5"/>
    <mergeCell ref="Q6:U6"/>
    <mergeCell ref="Q7:U7"/>
    <mergeCell ref="Q8:U8"/>
    <mergeCell ref="Q9:U9"/>
    <mergeCell ref="Q13:U13"/>
    <mergeCell ref="Q14:U14"/>
    <mergeCell ref="B9:F9"/>
    <mergeCell ref="I50:J50"/>
    <mergeCell ref="B49:F49"/>
    <mergeCell ref="M32:M33"/>
    <mergeCell ref="B27:F27"/>
    <mergeCell ref="B35:F35"/>
    <mergeCell ref="B36:F36"/>
    <mergeCell ref="B8:F8"/>
    <mergeCell ref="B7:F7"/>
    <mergeCell ref="B5:F5"/>
    <mergeCell ref="B15:F15"/>
    <mergeCell ref="B24:F24"/>
    <mergeCell ref="B33:F33"/>
    <mergeCell ref="B40:F40"/>
    <mergeCell ref="B47:F47"/>
    <mergeCell ref="B26:F26"/>
    <mergeCell ref="Q27:U27"/>
    <mergeCell ref="Q28:U28"/>
    <mergeCell ref="Q31:U31"/>
    <mergeCell ref="Q32:U32"/>
    <mergeCell ref="Q29:U29"/>
    <mergeCell ref="Q30:U30"/>
    <mergeCell ref="Q15:U15"/>
    <mergeCell ref="Q16:U16"/>
    <mergeCell ref="Q17:U17"/>
    <mergeCell ref="Q21:U21"/>
    <mergeCell ref="Q22:U22"/>
    <mergeCell ref="Q23:U23"/>
    <mergeCell ref="Q49:U49"/>
    <mergeCell ref="Q50:U50"/>
    <mergeCell ref="Q51:U51"/>
    <mergeCell ref="Q55:U55"/>
    <mergeCell ref="Q56:U56"/>
    <mergeCell ref="Q57:U57"/>
    <mergeCell ref="V39:V40"/>
    <mergeCell ref="Q40:R40"/>
    <mergeCell ref="Q41:R41"/>
    <mergeCell ref="Q42:R42"/>
    <mergeCell ref="Q43:R43"/>
    <mergeCell ref="S39:S40"/>
    <mergeCell ref="Q47:U47"/>
    <mergeCell ref="Q48:U48"/>
    <mergeCell ref="T39:T40"/>
    <mergeCell ref="U39:U40"/>
    <mergeCell ref="U61:U62"/>
    <mergeCell ref="V61:V62"/>
    <mergeCell ref="Q67:T67"/>
    <mergeCell ref="Q72:U72"/>
    <mergeCell ref="Q73:U73"/>
    <mergeCell ref="Q74:U74"/>
    <mergeCell ref="Q75:U75"/>
    <mergeCell ref="Q76:U76"/>
    <mergeCell ref="Q62:T62"/>
    <mergeCell ref="Q63:T63"/>
    <mergeCell ref="Q64:T64"/>
    <mergeCell ref="Q65:T65"/>
    <mergeCell ref="Q66:T66"/>
  </mergeCells>
  <printOptions horizontalCentered="1"/>
  <pageMargins left="0.25" right="0.25" top="0.75" bottom="0.75" header="0.3" footer="0.3"/>
  <pageSetup scale="76" orientation="landscape" r:id="rId1"/>
  <rowBreaks count="1" manualBreakCount="1">
    <brk id="56"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1:AB96"/>
  <sheetViews>
    <sheetView showGridLines="0" zoomScaleNormal="100" workbookViewId="0">
      <pane ySplit="1" topLeftCell="A2" activePane="bottomLeft" state="frozen"/>
      <selection pane="bottomLeft"/>
    </sheetView>
  </sheetViews>
  <sheetFormatPr defaultRowHeight="15" x14ac:dyDescent="0.25"/>
  <cols>
    <col min="1" max="1" width="1.7109375" customWidth="1"/>
    <col min="13" max="13" width="9.140625" customWidth="1"/>
    <col min="14" max="14" width="9.7109375" customWidth="1"/>
    <col min="15" max="15" width="3" customWidth="1"/>
    <col min="28" max="28" width="9.7109375" customWidth="1"/>
  </cols>
  <sheetData>
    <row r="1" spans="2:28" ht="21" x14ac:dyDescent="0.35">
      <c r="B1" s="107" t="s">
        <v>133</v>
      </c>
      <c r="C1" s="1"/>
      <c r="D1" s="1"/>
      <c r="E1" s="1"/>
      <c r="F1" s="1"/>
      <c r="G1" s="1"/>
      <c r="H1" s="1"/>
      <c r="I1" s="1"/>
      <c r="J1" s="1"/>
      <c r="K1" s="1"/>
      <c r="L1" s="1"/>
      <c r="M1" s="1"/>
      <c r="N1" s="1"/>
    </row>
    <row r="2" spans="2:28" ht="15.75" thickBot="1" x14ac:dyDescent="0.3">
      <c r="B2" s="1"/>
      <c r="C2" s="1"/>
      <c r="D2" s="1"/>
      <c r="E2" s="1"/>
      <c r="F2" s="1"/>
      <c r="G2" s="1"/>
      <c r="H2" s="1"/>
      <c r="I2" s="1"/>
      <c r="J2" s="1"/>
      <c r="K2" s="1"/>
      <c r="L2" s="1"/>
      <c r="M2" s="1"/>
      <c r="N2" s="1"/>
    </row>
    <row r="3" spans="2:28" x14ac:dyDescent="0.25">
      <c r="B3" s="53" t="s">
        <v>93</v>
      </c>
      <c r="C3" s="72"/>
      <c r="D3" s="72"/>
      <c r="E3" s="72"/>
      <c r="F3" s="72"/>
      <c r="G3" s="108"/>
      <c r="H3" s="72"/>
      <c r="I3" s="72"/>
      <c r="J3" s="72"/>
      <c r="K3" s="72"/>
      <c r="L3" s="72"/>
      <c r="M3" s="72"/>
      <c r="N3" s="83"/>
      <c r="P3" s="53" t="s">
        <v>239</v>
      </c>
      <c r="Q3" s="72"/>
      <c r="R3" s="72"/>
      <c r="S3" s="72"/>
      <c r="T3" s="72"/>
      <c r="U3" s="108"/>
      <c r="V3" s="72"/>
      <c r="W3" s="72"/>
      <c r="X3" s="72"/>
      <c r="Y3" s="72"/>
      <c r="Z3" s="72"/>
      <c r="AA3" s="72"/>
      <c r="AB3" s="83"/>
    </row>
    <row r="4" spans="2:28" ht="15" customHeight="1" x14ac:dyDescent="0.25">
      <c r="B4" s="58"/>
      <c r="C4" s="59"/>
      <c r="D4" s="59"/>
      <c r="E4" s="59"/>
      <c r="F4" s="243" t="s">
        <v>80</v>
      </c>
      <c r="G4" s="109"/>
      <c r="H4" s="59"/>
      <c r="I4" s="59"/>
      <c r="J4" s="59"/>
      <c r="K4" s="243" t="s">
        <v>86</v>
      </c>
      <c r="L4" s="243" t="s">
        <v>82</v>
      </c>
      <c r="M4" s="243" t="s">
        <v>83</v>
      </c>
      <c r="N4" s="274" t="s">
        <v>84</v>
      </c>
      <c r="P4" s="58"/>
      <c r="Q4" s="59"/>
      <c r="R4" s="59"/>
      <c r="S4" s="59"/>
      <c r="T4" s="243" t="s">
        <v>80</v>
      </c>
      <c r="U4" s="109"/>
      <c r="V4" s="59"/>
      <c r="W4" s="59"/>
      <c r="X4" s="59"/>
      <c r="Y4" s="243" t="s">
        <v>86</v>
      </c>
      <c r="Z4" s="243" t="s">
        <v>82</v>
      </c>
      <c r="AA4" s="243" t="s">
        <v>83</v>
      </c>
      <c r="AB4" s="274" t="s">
        <v>84</v>
      </c>
    </row>
    <row r="5" spans="2:28" x14ac:dyDescent="0.25">
      <c r="B5" s="250" t="s">
        <v>79</v>
      </c>
      <c r="C5" s="244"/>
      <c r="D5" s="244"/>
      <c r="E5" s="244"/>
      <c r="F5" s="263"/>
      <c r="G5" s="276" t="s">
        <v>81</v>
      </c>
      <c r="H5" s="276"/>
      <c r="I5" s="276"/>
      <c r="J5" s="276"/>
      <c r="K5" s="263"/>
      <c r="L5" s="263"/>
      <c r="M5" s="263"/>
      <c r="N5" s="275"/>
      <c r="P5" s="250" t="s">
        <v>79</v>
      </c>
      <c r="Q5" s="244"/>
      <c r="R5" s="244"/>
      <c r="S5" s="244"/>
      <c r="T5" s="263"/>
      <c r="U5" s="276" t="s">
        <v>81</v>
      </c>
      <c r="V5" s="276"/>
      <c r="W5" s="276"/>
      <c r="X5" s="276"/>
      <c r="Y5" s="263"/>
      <c r="Z5" s="263"/>
      <c r="AA5" s="263"/>
      <c r="AB5" s="275"/>
    </row>
    <row r="6" spans="2:28" x14ac:dyDescent="0.25">
      <c r="B6" s="257"/>
      <c r="C6" s="258"/>
      <c r="D6" s="258"/>
      <c r="E6" s="258"/>
      <c r="F6" s="13"/>
      <c r="G6" s="277"/>
      <c r="H6" s="277"/>
      <c r="I6" s="277"/>
      <c r="J6" s="277"/>
      <c r="K6" s="13"/>
      <c r="L6" s="19"/>
      <c r="M6" s="20"/>
      <c r="N6" s="14"/>
      <c r="P6" s="257"/>
      <c r="Q6" s="258"/>
      <c r="R6" s="258"/>
      <c r="S6" s="258"/>
      <c r="T6" s="13"/>
      <c r="U6" s="277"/>
      <c r="V6" s="277"/>
      <c r="W6" s="277"/>
      <c r="X6" s="277"/>
      <c r="Y6" s="13"/>
      <c r="Z6" s="19"/>
      <c r="AA6" s="20"/>
      <c r="AB6" s="14"/>
    </row>
    <row r="7" spans="2:28" x14ac:dyDescent="0.25">
      <c r="B7" s="261"/>
      <c r="C7" s="262"/>
      <c r="D7" s="262"/>
      <c r="E7" s="262"/>
      <c r="F7" s="29"/>
      <c r="G7" s="270"/>
      <c r="H7" s="270"/>
      <c r="I7" s="270"/>
      <c r="J7" s="270"/>
      <c r="K7" s="29"/>
      <c r="L7" s="16"/>
      <c r="M7" s="17"/>
      <c r="N7" s="15"/>
      <c r="P7" s="261"/>
      <c r="Q7" s="262"/>
      <c r="R7" s="262"/>
      <c r="S7" s="262"/>
      <c r="T7" s="29"/>
      <c r="U7" s="270"/>
      <c r="V7" s="270"/>
      <c r="W7" s="270"/>
      <c r="X7" s="270"/>
      <c r="Y7" s="29"/>
      <c r="Z7" s="16"/>
      <c r="AA7" s="17"/>
      <c r="AB7" s="15"/>
    </row>
    <row r="8" spans="2:28" x14ac:dyDescent="0.25">
      <c r="B8" s="261"/>
      <c r="C8" s="262"/>
      <c r="D8" s="262"/>
      <c r="E8" s="262"/>
      <c r="F8" s="29"/>
      <c r="G8" s="270"/>
      <c r="H8" s="270"/>
      <c r="I8" s="270"/>
      <c r="J8" s="270"/>
      <c r="K8" s="29"/>
      <c r="L8" s="16"/>
      <c r="M8" s="17"/>
      <c r="N8" s="15"/>
      <c r="P8" s="261"/>
      <c r="Q8" s="262"/>
      <c r="R8" s="262"/>
      <c r="S8" s="262"/>
      <c r="T8" s="29"/>
      <c r="U8" s="270"/>
      <c r="V8" s="270"/>
      <c r="W8" s="270"/>
      <c r="X8" s="270"/>
      <c r="Y8" s="29"/>
      <c r="Z8" s="16"/>
      <c r="AA8" s="17"/>
      <c r="AB8" s="15"/>
    </row>
    <row r="9" spans="2:28" x14ac:dyDescent="0.25">
      <c r="B9" s="261"/>
      <c r="C9" s="262"/>
      <c r="D9" s="262"/>
      <c r="E9" s="262"/>
      <c r="F9" s="29"/>
      <c r="G9" s="270"/>
      <c r="H9" s="270"/>
      <c r="I9" s="270"/>
      <c r="J9" s="270"/>
      <c r="K9" s="29"/>
      <c r="L9" s="16"/>
      <c r="M9" s="17"/>
      <c r="N9" s="15"/>
      <c r="P9" s="261"/>
      <c r="Q9" s="262"/>
      <c r="R9" s="262"/>
      <c r="S9" s="262"/>
      <c r="T9" s="29"/>
      <c r="U9" s="270"/>
      <c r="V9" s="270"/>
      <c r="W9" s="270"/>
      <c r="X9" s="270"/>
      <c r="Y9" s="29"/>
      <c r="Z9" s="16"/>
      <c r="AA9" s="17"/>
      <c r="AB9" s="15"/>
    </row>
    <row r="10" spans="2:28" x14ac:dyDescent="0.25">
      <c r="B10" s="261"/>
      <c r="C10" s="262"/>
      <c r="D10" s="262"/>
      <c r="E10" s="262"/>
      <c r="F10" s="29"/>
      <c r="G10" s="270"/>
      <c r="H10" s="270"/>
      <c r="I10" s="270"/>
      <c r="J10" s="270"/>
      <c r="K10" s="29"/>
      <c r="L10" s="16"/>
      <c r="M10" s="17"/>
      <c r="N10" s="15"/>
      <c r="P10" s="261"/>
      <c r="Q10" s="262"/>
      <c r="R10" s="262"/>
      <c r="S10" s="262"/>
      <c r="T10" s="29"/>
      <c r="U10" s="270"/>
      <c r="V10" s="270"/>
      <c r="W10" s="270"/>
      <c r="X10" s="270"/>
      <c r="Y10" s="29"/>
      <c r="Z10" s="16"/>
      <c r="AA10" s="17"/>
      <c r="AB10" s="15"/>
    </row>
    <row r="11" spans="2:28" x14ac:dyDescent="0.25">
      <c r="B11" s="254"/>
      <c r="C11" s="255"/>
      <c r="D11" s="255"/>
      <c r="E11" s="256"/>
      <c r="F11" s="29"/>
      <c r="G11" s="270"/>
      <c r="H11" s="270"/>
      <c r="I11" s="270"/>
      <c r="J11" s="270"/>
      <c r="K11" s="29"/>
      <c r="L11" s="16"/>
      <c r="M11" s="17"/>
      <c r="N11" s="15"/>
      <c r="P11" s="254"/>
      <c r="Q11" s="255"/>
      <c r="R11" s="255"/>
      <c r="S11" s="256"/>
      <c r="T11" s="29"/>
      <c r="U11" s="270"/>
      <c r="V11" s="270"/>
      <c r="W11" s="270"/>
      <c r="X11" s="270"/>
      <c r="Y11" s="29"/>
      <c r="Z11" s="16"/>
      <c r="AA11" s="17"/>
      <c r="AB11" s="15"/>
    </row>
    <row r="12" spans="2:28" x14ac:dyDescent="0.25">
      <c r="B12" s="261"/>
      <c r="C12" s="262"/>
      <c r="D12" s="262"/>
      <c r="E12" s="262"/>
      <c r="F12" s="29"/>
      <c r="G12" s="270"/>
      <c r="H12" s="270"/>
      <c r="I12" s="270"/>
      <c r="J12" s="270"/>
      <c r="K12" s="29"/>
      <c r="L12" s="16"/>
      <c r="M12" s="17"/>
      <c r="N12" s="15"/>
      <c r="P12" s="261"/>
      <c r="Q12" s="262"/>
      <c r="R12" s="262"/>
      <c r="S12" s="262"/>
      <c r="T12" s="29"/>
      <c r="U12" s="270"/>
      <c r="V12" s="270"/>
      <c r="W12" s="270"/>
      <c r="X12" s="270"/>
      <c r="Y12" s="29"/>
      <c r="Z12" s="16"/>
      <c r="AA12" s="17"/>
      <c r="AB12" s="15"/>
    </row>
    <row r="13" spans="2:28" x14ac:dyDescent="0.25">
      <c r="B13" s="261"/>
      <c r="C13" s="262"/>
      <c r="D13" s="262"/>
      <c r="E13" s="262"/>
      <c r="F13" s="29"/>
      <c r="G13" s="270"/>
      <c r="H13" s="270"/>
      <c r="I13" s="270"/>
      <c r="J13" s="270"/>
      <c r="K13" s="29"/>
      <c r="L13" s="16"/>
      <c r="M13" s="17"/>
      <c r="N13" s="15"/>
      <c r="P13" s="261"/>
      <c r="Q13" s="262"/>
      <c r="R13" s="262"/>
      <c r="S13" s="262"/>
      <c r="T13" s="29"/>
      <c r="U13" s="270"/>
      <c r="V13" s="270"/>
      <c r="W13" s="270"/>
      <c r="X13" s="270"/>
      <c r="Y13" s="29"/>
      <c r="Z13" s="16"/>
      <c r="AA13" s="17"/>
      <c r="AB13" s="15"/>
    </row>
    <row r="14" spans="2:28" x14ac:dyDescent="0.25">
      <c r="B14" s="261"/>
      <c r="C14" s="262"/>
      <c r="D14" s="262"/>
      <c r="E14" s="262"/>
      <c r="F14" s="29"/>
      <c r="G14" s="270"/>
      <c r="H14" s="270"/>
      <c r="I14" s="270"/>
      <c r="J14" s="270"/>
      <c r="K14" s="29"/>
      <c r="L14" s="16"/>
      <c r="M14" s="17"/>
      <c r="N14" s="15"/>
      <c r="P14" s="261"/>
      <c r="Q14" s="262"/>
      <c r="R14" s="262"/>
      <c r="S14" s="262"/>
      <c r="T14" s="29"/>
      <c r="U14" s="270"/>
      <c r="V14" s="270"/>
      <c r="W14" s="270"/>
      <c r="X14" s="270"/>
      <c r="Y14" s="29"/>
      <c r="Z14" s="16"/>
      <c r="AA14" s="17"/>
      <c r="AB14" s="15"/>
    </row>
    <row r="15" spans="2:28" x14ac:dyDescent="0.25">
      <c r="B15" s="261"/>
      <c r="C15" s="262"/>
      <c r="D15" s="262"/>
      <c r="E15" s="262"/>
      <c r="F15" s="29"/>
      <c r="G15" s="270"/>
      <c r="H15" s="270"/>
      <c r="I15" s="270"/>
      <c r="J15" s="270"/>
      <c r="K15" s="29"/>
      <c r="L15" s="16"/>
      <c r="M15" s="17"/>
      <c r="N15" s="15"/>
      <c r="P15" s="261"/>
      <c r="Q15" s="262"/>
      <c r="R15" s="262"/>
      <c r="S15" s="262"/>
      <c r="T15" s="29"/>
      <c r="U15" s="270"/>
      <c r="V15" s="270"/>
      <c r="W15" s="270"/>
      <c r="X15" s="270"/>
      <c r="Y15" s="29"/>
      <c r="Z15" s="16"/>
      <c r="AA15" s="17"/>
      <c r="AB15" s="15"/>
    </row>
    <row r="16" spans="2:28" x14ac:dyDescent="0.25">
      <c r="B16" s="261"/>
      <c r="C16" s="262"/>
      <c r="D16" s="262"/>
      <c r="E16" s="262"/>
      <c r="F16" s="29"/>
      <c r="G16" s="270"/>
      <c r="H16" s="270"/>
      <c r="I16" s="270"/>
      <c r="J16" s="270"/>
      <c r="K16" s="29"/>
      <c r="L16" s="16"/>
      <c r="M16" s="17"/>
      <c r="N16" s="15"/>
      <c r="P16" s="261"/>
      <c r="Q16" s="262"/>
      <c r="R16" s="262"/>
      <c r="S16" s="262"/>
      <c r="T16" s="29"/>
      <c r="U16" s="270"/>
      <c r="V16" s="270"/>
      <c r="W16" s="270"/>
      <c r="X16" s="270"/>
      <c r="Y16" s="29"/>
      <c r="Z16" s="16"/>
      <c r="AA16" s="17"/>
      <c r="AB16" s="15"/>
    </row>
    <row r="17" spans="2:28" x14ac:dyDescent="0.25">
      <c r="B17" s="261"/>
      <c r="C17" s="262"/>
      <c r="D17" s="262"/>
      <c r="E17" s="262"/>
      <c r="F17" s="29"/>
      <c r="G17" s="270"/>
      <c r="H17" s="270"/>
      <c r="I17" s="270"/>
      <c r="J17" s="270"/>
      <c r="K17" s="29"/>
      <c r="L17" s="16"/>
      <c r="M17" s="17"/>
      <c r="N17" s="15"/>
      <c r="P17" s="261"/>
      <c r="Q17" s="262"/>
      <c r="R17" s="262"/>
      <c r="S17" s="262"/>
      <c r="T17" s="29"/>
      <c r="U17" s="270"/>
      <c r="V17" s="270"/>
      <c r="W17" s="270"/>
      <c r="X17" s="270"/>
      <c r="Y17" s="29"/>
      <c r="Z17" s="16"/>
      <c r="AA17" s="17"/>
      <c r="AB17" s="15"/>
    </row>
    <row r="18" spans="2:28" x14ac:dyDescent="0.25">
      <c r="B18" s="261"/>
      <c r="C18" s="262"/>
      <c r="D18" s="262"/>
      <c r="E18" s="262"/>
      <c r="F18" s="29"/>
      <c r="G18" s="270"/>
      <c r="H18" s="270"/>
      <c r="I18" s="270"/>
      <c r="J18" s="270"/>
      <c r="K18" s="29"/>
      <c r="L18" s="16"/>
      <c r="M18" s="17"/>
      <c r="N18" s="15"/>
      <c r="P18" s="261"/>
      <c r="Q18" s="262"/>
      <c r="R18" s="262"/>
      <c r="S18" s="262"/>
      <c r="T18" s="29"/>
      <c r="U18" s="270"/>
      <c r="V18" s="270"/>
      <c r="W18" s="270"/>
      <c r="X18" s="270"/>
      <c r="Y18" s="29"/>
      <c r="Z18" s="16"/>
      <c r="AA18" s="17"/>
      <c r="AB18" s="15"/>
    </row>
    <row r="19" spans="2:28" x14ac:dyDescent="0.25">
      <c r="B19" s="261"/>
      <c r="C19" s="262"/>
      <c r="D19" s="262"/>
      <c r="E19" s="262"/>
      <c r="F19" s="29"/>
      <c r="G19" s="270"/>
      <c r="H19" s="270"/>
      <c r="I19" s="270"/>
      <c r="J19" s="270"/>
      <c r="K19" s="29"/>
      <c r="L19" s="16"/>
      <c r="M19" s="17"/>
      <c r="N19" s="15"/>
      <c r="P19" s="261"/>
      <c r="Q19" s="262"/>
      <c r="R19" s="262"/>
      <c r="S19" s="262"/>
      <c r="T19" s="29"/>
      <c r="U19" s="270"/>
      <c r="V19" s="270"/>
      <c r="W19" s="270"/>
      <c r="X19" s="270"/>
      <c r="Y19" s="29"/>
      <c r="Z19" s="16"/>
      <c r="AA19" s="17"/>
      <c r="AB19" s="15"/>
    </row>
    <row r="20" spans="2:28" x14ac:dyDescent="0.25">
      <c r="B20" s="261"/>
      <c r="C20" s="262"/>
      <c r="D20" s="262"/>
      <c r="E20" s="262"/>
      <c r="F20" s="29"/>
      <c r="G20" s="270"/>
      <c r="H20" s="270"/>
      <c r="I20" s="270"/>
      <c r="J20" s="270"/>
      <c r="K20" s="29"/>
      <c r="L20" s="16"/>
      <c r="M20" s="17"/>
      <c r="N20" s="15"/>
      <c r="P20" s="261"/>
      <c r="Q20" s="262"/>
      <c r="R20" s="262"/>
      <c r="S20" s="262"/>
      <c r="T20" s="29"/>
      <c r="U20" s="270"/>
      <c r="V20" s="270"/>
      <c r="W20" s="270"/>
      <c r="X20" s="270"/>
      <c r="Y20" s="29"/>
      <c r="Z20" s="16"/>
      <c r="AA20" s="17"/>
      <c r="AB20" s="15"/>
    </row>
    <row r="21" spans="2:28" x14ac:dyDescent="0.25">
      <c r="B21" s="261"/>
      <c r="C21" s="262"/>
      <c r="D21" s="262"/>
      <c r="E21" s="262"/>
      <c r="F21" s="29"/>
      <c r="G21" s="270"/>
      <c r="H21" s="270"/>
      <c r="I21" s="270"/>
      <c r="J21" s="270"/>
      <c r="K21" s="29"/>
      <c r="L21" s="16"/>
      <c r="M21" s="17"/>
      <c r="N21" s="15"/>
      <c r="P21" s="261"/>
      <c r="Q21" s="262"/>
      <c r="R21" s="262"/>
      <c r="S21" s="262"/>
      <c r="T21" s="29"/>
      <c r="U21" s="270"/>
      <c r="V21" s="270"/>
      <c r="W21" s="270"/>
      <c r="X21" s="270"/>
      <c r="Y21" s="29"/>
      <c r="Z21" s="16"/>
      <c r="AA21" s="17"/>
      <c r="AB21" s="15"/>
    </row>
    <row r="22" spans="2:28" x14ac:dyDescent="0.25">
      <c r="B22" s="261"/>
      <c r="C22" s="262"/>
      <c r="D22" s="262"/>
      <c r="E22" s="262"/>
      <c r="F22" s="29"/>
      <c r="G22" s="270"/>
      <c r="H22" s="270"/>
      <c r="I22" s="270"/>
      <c r="J22" s="270"/>
      <c r="K22" s="29"/>
      <c r="L22" s="16"/>
      <c r="M22" s="17"/>
      <c r="N22" s="15"/>
      <c r="P22" s="261"/>
      <c r="Q22" s="262"/>
      <c r="R22" s="262"/>
      <c r="S22" s="262"/>
      <c r="T22" s="29"/>
      <c r="U22" s="270"/>
      <c r="V22" s="270"/>
      <c r="W22" s="270"/>
      <c r="X22" s="270"/>
      <c r="Y22" s="29"/>
      <c r="Z22" s="16"/>
      <c r="AA22" s="17"/>
      <c r="AB22" s="15"/>
    </row>
    <row r="23" spans="2:28" x14ac:dyDescent="0.25">
      <c r="B23" s="261"/>
      <c r="C23" s="262"/>
      <c r="D23" s="262"/>
      <c r="E23" s="262"/>
      <c r="F23" s="29"/>
      <c r="G23" s="270"/>
      <c r="H23" s="270"/>
      <c r="I23" s="270"/>
      <c r="J23" s="270"/>
      <c r="K23" s="29"/>
      <c r="L23" s="16"/>
      <c r="M23" s="17"/>
      <c r="N23" s="15"/>
      <c r="P23" s="261"/>
      <c r="Q23" s="262"/>
      <c r="R23" s="262"/>
      <c r="S23" s="262"/>
      <c r="T23" s="29"/>
      <c r="U23" s="270"/>
      <c r="V23" s="270"/>
      <c r="W23" s="270"/>
      <c r="X23" s="270"/>
      <c r="Y23" s="29"/>
      <c r="Z23" s="16"/>
      <c r="AA23" s="17"/>
      <c r="AB23" s="15"/>
    </row>
    <row r="24" spans="2:28" x14ac:dyDescent="0.25">
      <c r="B24" s="261"/>
      <c r="C24" s="262"/>
      <c r="D24" s="262"/>
      <c r="E24" s="262"/>
      <c r="F24" s="29"/>
      <c r="G24" s="270"/>
      <c r="H24" s="270"/>
      <c r="I24" s="270"/>
      <c r="J24" s="270"/>
      <c r="K24" s="29"/>
      <c r="L24" s="16"/>
      <c r="M24" s="17"/>
      <c r="N24" s="15"/>
      <c r="P24" s="261"/>
      <c r="Q24" s="262"/>
      <c r="R24" s="262"/>
      <c r="S24" s="262"/>
      <c r="T24" s="29"/>
      <c r="U24" s="270"/>
      <c r="V24" s="270"/>
      <c r="W24" s="270"/>
      <c r="X24" s="270"/>
      <c r="Y24" s="29"/>
      <c r="Z24" s="16"/>
      <c r="AA24" s="17"/>
      <c r="AB24" s="15"/>
    </row>
    <row r="25" spans="2:28" x14ac:dyDescent="0.25">
      <c r="B25" s="261"/>
      <c r="C25" s="262"/>
      <c r="D25" s="262"/>
      <c r="E25" s="262"/>
      <c r="F25" s="29"/>
      <c r="G25" s="270"/>
      <c r="H25" s="270"/>
      <c r="I25" s="270"/>
      <c r="J25" s="270"/>
      <c r="K25" s="29"/>
      <c r="L25" s="16"/>
      <c r="M25" s="17"/>
      <c r="N25" s="15"/>
      <c r="P25" s="261"/>
      <c r="Q25" s="262"/>
      <c r="R25" s="262"/>
      <c r="S25" s="262"/>
      <c r="T25" s="29"/>
      <c r="U25" s="270"/>
      <c r="V25" s="270"/>
      <c r="W25" s="270"/>
      <c r="X25" s="270"/>
      <c r="Y25" s="29"/>
      <c r="Z25" s="16"/>
      <c r="AA25" s="17"/>
      <c r="AB25" s="15"/>
    </row>
    <row r="26" spans="2:28" x14ac:dyDescent="0.25">
      <c r="B26" s="261"/>
      <c r="C26" s="262"/>
      <c r="D26" s="262"/>
      <c r="E26" s="262"/>
      <c r="F26" s="29"/>
      <c r="G26" s="270"/>
      <c r="H26" s="270"/>
      <c r="I26" s="270"/>
      <c r="J26" s="270"/>
      <c r="K26" s="29"/>
      <c r="L26" s="16"/>
      <c r="M26" s="17"/>
      <c r="N26" s="15"/>
      <c r="P26" s="261"/>
      <c r="Q26" s="262"/>
      <c r="R26" s="262"/>
      <c r="S26" s="262"/>
      <c r="T26" s="29"/>
      <c r="U26" s="270"/>
      <c r="V26" s="270"/>
      <c r="W26" s="270"/>
      <c r="X26" s="270"/>
      <c r="Y26" s="29"/>
      <c r="Z26" s="16"/>
      <c r="AA26" s="17"/>
      <c r="AB26" s="15"/>
    </row>
    <row r="27" spans="2:28" x14ac:dyDescent="0.25">
      <c r="B27" s="261"/>
      <c r="C27" s="262"/>
      <c r="D27" s="262"/>
      <c r="E27" s="262"/>
      <c r="F27" s="29"/>
      <c r="G27" s="270"/>
      <c r="H27" s="270"/>
      <c r="I27" s="270"/>
      <c r="J27" s="270"/>
      <c r="K27" s="29"/>
      <c r="L27" s="16"/>
      <c r="M27" s="17"/>
      <c r="N27" s="15"/>
      <c r="P27" s="261"/>
      <c r="Q27" s="262"/>
      <c r="R27" s="262"/>
      <c r="S27" s="262"/>
      <c r="T27" s="29"/>
      <c r="U27" s="270"/>
      <c r="V27" s="270"/>
      <c r="W27" s="270"/>
      <c r="X27" s="270"/>
      <c r="Y27" s="29"/>
      <c r="Z27" s="16"/>
      <c r="AA27" s="17"/>
      <c r="AB27" s="15"/>
    </row>
    <row r="28" spans="2:28" x14ac:dyDescent="0.25">
      <c r="B28" s="261"/>
      <c r="C28" s="262"/>
      <c r="D28" s="262"/>
      <c r="E28" s="262"/>
      <c r="F28" s="29"/>
      <c r="G28" s="270"/>
      <c r="H28" s="270"/>
      <c r="I28" s="270"/>
      <c r="J28" s="270"/>
      <c r="K28" s="29"/>
      <c r="L28" s="16"/>
      <c r="M28" s="17"/>
      <c r="N28" s="15"/>
      <c r="P28" s="261"/>
      <c r="Q28" s="262"/>
      <c r="R28" s="262"/>
      <c r="S28" s="262"/>
      <c r="T28" s="29"/>
      <c r="U28" s="270"/>
      <c r="V28" s="270"/>
      <c r="W28" s="270"/>
      <c r="X28" s="270"/>
      <c r="Y28" s="29"/>
      <c r="Z28" s="16"/>
      <c r="AA28" s="17"/>
      <c r="AB28" s="15"/>
    </row>
    <row r="29" spans="2:28" x14ac:dyDescent="0.25">
      <c r="B29" s="261"/>
      <c r="C29" s="262"/>
      <c r="D29" s="262"/>
      <c r="E29" s="262"/>
      <c r="F29" s="29"/>
      <c r="G29" s="270"/>
      <c r="H29" s="270"/>
      <c r="I29" s="270"/>
      <c r="J29" s="270"/>
      <c r="K29" s="29"/>
      <c r="L29" s="16"/>
      <c r="M29" s="17"/>
      <c r="N29" s="15"/>
      <c r="P29" s="261"/>
      <c r="Q29" s="262"/>
      <c r="R29" s="262"/>
      <c r="S29" s="262"/>
      <c r="T29" s="29"/>
      <c r="U29" s="270"/>
      <c r="V29" s="270"/>
      <c r="W29" s="270"/>
      <c r="X29" s="270"/>
      <c r="Y29" s="29"/>
      <c r="Z29" s="16"/>
      <c r="AA29" s="17"/>
      <c r="AB29" s="15"/>
    </row>
    <row r="30" spans="2:28" x14ac:dyDescent="0.25">
      <c r="B30" s="261"/>
      <c r="C30" s="262"/>
      <c r="D30" s="262"/>
      <c r="E30" s="262"/>
      <c r="F30" s="29"/>
      <c r="G30" s="270"/>
      <c r="H30" s="270"/>
      <c r="I30" s="270"/>
      <c r="J30" s="270"/>
      <c r="K30" s="29"/>
      <c r="L30" s="16"/>
      <c r="M30" s="17"/>
      <c r="N30" s="15"/>
      <c r="P30" s="261"/>
      <c r="Q30" s="262"/>
      <c r="R30" s="262"/>
      <c r="S30" s="262"/>
      <c r="T30" s="29"/>
      <c r="U30" s="270"/>
      <c r="V30" s="270"/>
      <c r="W30" s="270"/>
      <c r="X30" s="270"/>
      <c r="Y30" s="29"/>
      <c r="Z30" s="16"/>
      <c r="AA30" s="17"/>
      <c r="AB30" s="15"/>
    </row>
    <row r="31" spans="2:28" x14ac:dyDescent="0.25">
      <c r="B31" s="261"/>
      <c r="C31" s="262"/>
      <c r="D31" s="262"/>
      <c r="E31" s="262"/>
      <c r="F31" s="29"/>
      <c r="G31" s="270"/>
      <c r="H31" s="270"/>
      <c r="I31" s="270"/>
      <c r="J31" s="270"/>
      <c r="K31" s="29"/>
      <c r="L31" s="16"/>
      <c r="M31" s="17"/>
      <c r="N31" s="15"/>
      <c r="P31" s="261"/>
      <c r="Q31" s="262"/>
      <c r="R31" s="262"/>
      <c r="S31" s="262"/>
      <c r="T31" s="29"/>
      <c r="U31" s="270"/>
      <c r="V31" s="270"/>
      <c r="W31" s="270"/>
      <c r="X31" s="270"/>
      <c r="Y31" s="29"/>
      <c r="Z31" s="16"/>
      <c r="AA31" s="17"/>
      <c r="AB31" s="15"/>
    </row>
    <row r="32" spans="2:28" x14ac:dyDescent="0.25">
      <c r="B32" s="261"/>
      <c r="C32" s="262"/>
      <c r="D32" s="262"/>
      <c r="E32" s="262"/>
      <c r="F32" s="29"/>
      <c r="G32" s="270"/>
      <c r="H32" s="270"/>
      <c r="I32" s="270"/>
      <c r="J32" s="270"/>
      <c r="K32" s="29"/>
      <c r="L32" s="16"/>
      <c r="M32" s="17"/>
      <c r="N32" s="15"/>
      <c r="P32" s="261"/>
      <c r="Q32" s="262"/>
      <c r="R32" s="262"/>
      <c r="S32" s="262"/>
      <c r="T32" s="29"/>
      <c r="U32" s="270"/>
      <c r="V32" s="270"/>
      <c r="W32" s="270"/>
      <c r="X32" s="270"/>
      <c r="Y32" s="29"/>
      <c r="Z32" s="16"/>
      <c r="AA32" s="17"/>
      <c r="AB32" s="15"/>
    </row>
    <row r="33" spans="2:28" x14ac:dyDescent="0.25">
      <c r="B33" s="261"/>
      <c r="C33" s="262"/>
      <c r="D33" s="262"/>
      <c r="E33" s="262"/>
      <c r="F33" s="29"/>
      <c r="G33" s="270"/>
      <c r="H33" s="270"/>
      <c r="I33" s="270"/>
      <c r="J33" s="270"/>
      <c r="K33" s="29"/>
      <c r="L33" s="16"/>
      <c r="M33" s="17"/>
      <c r="N33" s="15"/>
      <c r="P33" s="261"/>
      <c r="Q33" s="262"/>
      <c r="R33" s="262"/>
      <c r="S33" s="262"/>
      <c r="T33" s="29"/>
      <c r="U33" s="270"/>
      <c r="V33" s="270"/>
      <c r="W33" s="270"/>
      <c r="X33" s="270"/>
      <c r="Y33" s="29"/>
      <c r="Z33" s="16"/>
      <c r="AA33" s="17"/>
      <c r="AB33" s="15"/>
    </row>
    <row r="34" spans="2:28" x14ac:dyDescent="0.25">
      <c r="B34" s="261"/>
      <c r="C34" s="262"/>
      <c r="D34" s="262"/>
      <c r="E34" s="262"/>
      <c r="F34" s="29"/>
      <c r="G34" s="270"/>
      <c r="H34" s="270"/>
      <c r="I34" s="270"/>
      <c r="J34" s="270"/>
      <c r="K34" s="29"/>
      <c r="L34" s="16"/>
      <c r="M34" s="17"/>
      <c r="N34" s="15"/>
      <c r="P34" s="261"/>
      <c r="Q34" s="262"/>
      <c r="R34" s="262"/>
      <c r="S34" s="262"/>
      <c r="T34" s="29"/>
      <c r="U34" s="270"/>
      <c r="V34" s="270"/>
      <c r="W34" s="270"/>
      <c r="X34" s="270"/>
      <c r="Y34" s="29"/>
      <c r="Z34" s="16"/>
      <c r="AA34" s="17"/>
      <c r="AB34" s="15"/>
    </row>
    <row r="35" spans="2:28" x14ac:dyDescent="0.25">
      <c r="B35" s="261"/>
      <c r="C35" s="262"/>
      <c r="D35" s="262"/>
      <c r="E35" s="262"/>
      <c r="F35" s="29"/>
      <c r="G35" s="270"/>
      <c r="H35" s="270"/>
      <c r="I35" s="270"/>
      <c r="J35" s="270"/>
      <c r="K35" s="29"/>
      <c r="L35" s="16"/>
      <c r="M35" s="17"/>
      <c r="N35" s="15"/>
      <c r="P35" s="261"/>
      <c r="Q35" s="262"/>
      <c r="R35" s="262"/>
      <c r="S35" s="262"/>
      <c r="T35" s="29"/>
      <c r="U35" s="270"/>
      <c r="V35" s="270"/>
      <c r="W35" s="270"/>
      <c r="X35" s="270"/>
      <c r="Y35" s="29"/>
      <c r="Z35" s="16"/>
      <c r="AA35" s="17"/>
      <c r="AB35" s="15"/>
    </row>
    <row r="36" spans="2:28" x14ac:dyDescent="0.25">
      <c r="B36" s="261"/>
      <c r="C36" s="262"/>
      <c r="D36" s="262"/>
      <c r="E36" s="262"/>
      <c r="F36" s="29"/>
      <c r="G36" s="270"/>
      <c r="H36" s="270"/>
      <c r="I36" s="270"/>
      <c r="J36" s="270"/>
      <c r="K36" s="29"/>
      <c r="L36" s="16"/>
      <c r="M36" s="17"/>
      <c r="N36" s="15"/>
      <c r="P36" s="261"/>
      <c r="Q36" s="262"/>
      <c r="R36" s="262"/>
      <c r="S36" s="262"/>
      <c r="T36" s="29"/>
      <c r="U36" s="270"/>
      <c r="V36" s="270"/>
      <c r="W36" s="270"/>
      <c r="X36" s="270"/>
      <c r="Y36" s="29"/>
      <c r="Z36" s="16"/>
      <c r="AA36" s="17"/>
      <c r="AB36" s="15"/>
    </row>
    <row r="37" spans="2:28" x14ac:dyDescent="0.25">
      <c r="B37" s="261"/>
      <c r="C37" s="262"/>
      <c r="D37" s="262"/>
      <c r="E37" s="262"/>
      <c r="F37" s="29"/>
      <c r="G37" s="270"/>
      <c r="H37" s="270"/>
      <c r="I37" s="270"/>
      <c r="J37" s="270"/>
      <c r="K37" s="29"/>
      <c r="L37" s="16"/>
      <c r="M37" s="17"/>
      <c r="N37" s="15"/>
      <c r="P37" s="261"/>
      <c r="Q37" s="262"/>
      <c r="R37" s="262"/>
      <c r="S37" s="262"/>
      <c r="T37" s="29"/>
      <c r="U37" s="270"/>
      <c r="V37" s="270"/>
      <c r="W37" s="270"/>
      <c r="X37" s="270"/>
      <c r="Y37" s="29"/>
      <c r="Z37" s="16"/>
      <c r="AA37" s="17"/>
      <c r="AB37" s="15"/>
    </row>
    <row r="38" spans="2:28" x14ac:dyDescent="0.25">
      <c r="B38" s="261"/>
      <c r="C38" s="262"/>
      <c r="D38" s="262"/>
      <c r="E38" s="262"/>
      <c r="F38" s="29"/>
      <c r="G38" s="270"/>
      <c r="H38" s="270"/>
      <c r="I38" s="270"/>
      <c r="J38" s="270"/>
      <c r="K38" s="29"/>
      <c r="L38" s="16"/>
      <c r="M38" s="17"/>
      <c r="N38" s="15"/>
      <c r="P38" s="261"/>
      <c r="Q38" s="262"/>
      <c r="R38" s="262"/>
      <c r="S38" s="262"/>
      <c r="T38" s="29"/>
      <c r="U38" s="270"/>
      <c r="V38" s="270"/>
      <c r="W38" s="270"/>
      <c r="X38" s="270"/>
      <c r="Y38" s="29"/>
      <c r="Z38" s="16"/>
      <c r="AA38" s="17"/>
      <c r="AB38" s="15"/>
    </row>
    <row r="39" spans="2:28" x14ac:dyDescent="0.25">
      <c r="B39" s="261"/>
      <c r="C39" s="262"/>
      <c r="D39" s="262"/>
      <c r="E39" s="262"/>
      <c r="F39" s="29"/>
      <c r="G39" s="270"/>
      <c r="H39" s="270"/>
      <c r="I39" s="270"/>
      <c r="J39" s="270"/>
      <c r="K39" s="29"/>
      <c r="L39" s="16"/>
      <c r="M39" s="17"/>
      <c r="N39" s="15"/>
      <c r="P39" s="261"/>
      <c r="Q39" s="262"/>
      <c r="R39" s="262"/>
      <c r="S39" s="262"/>
      <c r="T39" s="29"/>
      <c r="U39" s="270"/>
      <c r="V39" s="270"/>
      <c r="W39" s="270"/>
      <c r="X39" s="270"/>
      <c r="Y39" s="29"/>
      <c r="Z39" s="16"/>
      <c r="AA39" s="17"/>
      <c r="AB39" s="15"/>
    </row>
    <row r="40" spans="2:28" x14ac:dyDescent="0.25">
      <c r="B40" s="261"/>
      <c r="C40" s="262"/>
      <c r="D40" s="262"/>
      <c r="E40" s="262"/>
      <c r="F40" s="29"/>
      <c r="G40" s="270"/>
      <c r="H40" s="270"/>
      <c r="I40" s="270"/>
      <c r="J40" s="270"/>
      <c r="K40" s="29"/>
      <c r="L40" s="16"/>
      <c r="M40" s="17"/>
      <c r="N40" s="15"/>
      <c r="P40" s="261"/>
      <c r="Q40" s="262"/>
      <c r="R40" s="262"/>
      <c r="S40" s="262"/>
      <c r="T40" s="29"/>
      <c r="U40" s="270"/>
      <c r="V40" s="270"/>
      <c r="W40" s="270"/>
      <c r="X40" s="270"/>
      <c r="Y40" s="29"/>
      <c r="Z40" s="16"/>
      <c r="AA40" s="17"/>
      <c r="AB40" s="15"/>
    </row>
    <row r="41" spans="2:28" x14ac:dyDescent="0.25">
      <c r="B41" s="261"/>
      <c r="C41" s="262"/>
      <c r="D41" s="262"/>
      <c r="E41" s="262"/>
      <c r="F41" s="29"/>
      <c r="G41" s="270"/>
      <c r="H41" s="270"/>
      <c r="I41" s="270"/>
      <c r="J41" s="270"/>
      <c r="K41" s="29"/>
      <c r="L41" s="16"/>
      <c r="M41" s="17"/>
      <c r="N41" s="15"/>
      <c r="P41" s="261"/>
      <c r="Q41" s="262"/>
      <c r="R41" s="262"/>
      <c r="S41" s="262"/>
      <c r="T41" s="29"/>
      <c r="U41" s="270"/>
      <c r="V41" s="270"/>
      <c r="W41" s="270"/>
      <c r="X41" s="270"/>
      <c r="Y41" s="29"/>
      <c r="Z41" s="16"/>
      <c r="AA41" s="17"/>
      <c r="AB41" s="15"/>
    </row>
    <row r="42" spans="2:28" x14ac:dyDescent="0.25">
      <c r="B42" s="261"/>
      <c r="C42" s="262"/>
      <c r="D42" s="262"/>
      <c r="E42" s="262"/>
      <c r="F42" s="29"/>
      <c r="G42" s="270"/>
      <c r="H42" s="270"/>
      <c r="I42" s="270"/>
      <c r="J42" s="270"/>
      <c r="K42" s="29"/>
      <c r="L42" s="16"/>
      <c r="M42" s="17"/>
      <c r="N42" s="15"/>
      <c r="P42" s="261"/>
      <c r="Q42" s="262"/>
      <c r="R42" s="262"/>
      <c r="S42" s="262"/>
      <c r="T42" s="29"/>
      <c r="U42" s="270"/>
      <c r="V42" s="270"/>
      <c r="W42" s="270"/>
      <c r="X42" s="270"/>
      <c r="Y42" s="29"/>
      <c r="Z42" s="16"/>
      <c r="AA42" s="17"/>
      <c r="AB42" s="15"/>
    </row>
    <row r="43" spans="2:28" x14ac:dyDescent="0.25">
      <c r="B43" s="261"/>
      <c r="C43" s="262"/>
      <c r="D43" s="262"/>
      <c r="E43" s="262"/>
      <c r="F43" s="29"/>
      <c r="G43" s="270"/>
      <c r="H43" s="270"/>
      <c r="I43" s="270"/>
      <c r="J43" s="270"/>
      <c r="K43" s="29"/>
      <c r="L43" s="16"/>
      <c r="M43" s="17"/>
      <c r="N43" s="15"/>
      <c r="P43" s="261"/>
      <c r="Q43" s="262"/>
      <c r="R43" s="262"/>
      <c r="S43" s="262"/>
      <c r="T43" s="29"/>
      <c r="U43" s="270"/>
      <c r="V43" s="270"/>
      <c r="W43" s="270"/>
      <c r="X43" s="270"/>
      <c r="Y43" s="29"/>
      <c r="Z43" s="16"/>
      <c r="AA43" s="17"/>
      <c r="AB43" s="15"/>
    </row>
    <row r="44" spans="2:28" x14ac:dyDescent="0.25">
      <c r="B44" s="261"/>
      <c r="C44" s="262"/>
      <c r="D44" s="262"/>
      <c r="E44" s="262"/>
      <c r="F44" s="29"/>
      <c r="G44" s="270"/>
      <c r="H44" s="270"/>
      <c r="I44" s="270"/>
      <c r="J44" s="270"/>
      <c r="K44" s="29"/>
      <c r="L44" s="16"/>
      <c r="M44" s="17"/>
      <c r="N44" s="15"/>
      <c r="P44" s="261"/>
      <c r="Q44" s="262"/>
      <c r="R44" s="262"/>
      <c r="S44" s="262"/>
      <c r="T44" s="29"/>
      <c r="U44" s="270"/>
      <c r="V44" s="270"/>
      <c r="W44" s="270"/>
      <c r="X44" s="270"/>
      <c r="Y44" s="29"/>
      <c r="Z44" s="16"/>
      <c r="AA44" s="17"/>
      <c r="AB44" s="15"/>
    </row>
    <row r="45" spans="2:28" x14ac:dyDescent="0.25">
      <c r="B45" s="261"/>
      <c r="C45" s="262"/>
      <c r="D45" s="262"/>
      <c r="E45" s="262"/>
      <c r="F45" s="29"/>
      <c r="G45" s="270"/>
      <c r="H45" s="270"/>
      <c r="I45" s="270"/>
      <c r="J45" s="270"/>
      <c r="K45" s="29"/>
      <c r="L45" s="16"/>
      <c r="M45" s="17"/>
      <c r="N45" s="15"/>
      <c r="P45" s="261"/>
      <c r="Q45" s="262"/>
      <c r="R45" s="262"/>
      <c r="S45" s="262"/>
      <c r="T45" s="29"/>
      <c r="U45" s="270"/>
      <c r="V45" s="270"/>
      <c r="W45" s="270"/>
      <c r="X45" s="270"/>
      <c r="Y45" s="29"/>
      <c r="Z45" s="16"/>
      <c r="AA45" s="17"/>
      <c r="AB45" s="15"/>
    </row>
    <row r="46" spans="2:28" x14ac:dyDescent="0.25">
      <c r="B46" s="261"/>
      <c r="C46" s="262"/>
      <c r="D46" s="262"/>
      <c r="E46" s="262"/>
      <c r="F46" s="29"/>
      <c r="G46" s="270"/>
      <c r="H46" s="270"/>
      <c r="I46" s="270"/>
      <c r="J46" s="270"/>
      <c r="K46" s="29"/>
      <c r="L46" s="16"/>
      <c r="M46" s="17"/>
      <c r="N46" s="15"/>
      <c r="P46" s="261"/>
      <c r="Q46" s="262"/>
      <c r="R46" s="262"/>
      <c r="S46" s="262"/>
      <c r="T46" s="29"/>
      <c r="U46" s="270"/>
      <c r="V46" s="270"/>
      <c r="W46" s="270"/>
      <c r="X46" s="270"/>
      <c r="Y46" s="29"/>
      <c r="Z46" s="16"/>
      <c r="AA46" s="17"/>
      <c r="AB46" s="15"/>
    </row>
    <row r="47" spans="2:28" x14ac:dyDescent="0.25">
      <c r="B47" s="261"/>
      <c r="C47" s="262"/>
      <c r="D47" s="262"/>
      <c r="E47" s="262"/>
      <c r="F47" s="29"/>
      <c r="G47" s="270"/>
      <c r="H47" s="270"/>
      <c r="I47" s="270"/>
      <c r="J47" s="270"/>
      <c r="K47" s="29"/>
      <c r="L47" s="16"/>
      <c r="M47" s="17"/>
      <c r="N47" s="15"/>
      <c r="P47" s="261"/>
      <c r="Q47" s="262"/>
      <c r="R47" s="262"/>
      <c r="S47" s="262"/>
      <c r="T47" s="29"/>
      <c r="U47" s="270"/>
      <c r="V47" s="270"/>
      <c r="W47" s="270"/>
      <c r="X47" s="270"/>
      <c r="Y47" s="29"/>
      <c r="Z47" s="16"/>
      <c r="AA47" s="17"/>
      <c r="AB47" s="15"/>
    </row>
    <row r="48" spans="2:28" x14ac:dyDescent="0.25">
      <c r="B48" s="261"/>
      <c r="C48" s="262"/>
      <c r="D48" s="262"/>
      <c r="E48" s="262"/>
      <c r="F48" s="29"/>
      <c r="G48" s="270"/>
      <c r="H48" s="270"/>
      <c r="I48" s="270"/>
      <c r="J48" s="270"/>
      <c r="K48" s="29"/>
      <c r="L48" s="16"/>
      <c r="M48" s="17"/>
      <c r="N48" s="15"/>
      <c r="P48" s="261"/>
      <c r="Q48" s="262"/>
      <c r="R48" s="262"/>
      <c r="S48" s="262"/>
      <c r="T48" s="29"/>
      <c r="U48" s="270"/>
      <c r="V48" s="270"/>
      <c r="W48" s="270"/>
      <c r="X48" s="270"/>
      <c r="Y48" s="29"/>
      <c r="Z48" s="16"/>
      <c r="AA48" s="17"/>
      <c r="AB48" s="15"/>
    </row>
    <row r="49" spans="2:28" x14ac:dyDescent="0.25">
      <c r="B49" s="261"/>
      <c r="C49" s="262"/>
      <c r="D49" s="262"/>
      <c r="E49" s="262"/>
      <c r="F49" s="29"/>
      <c r="G49" s="270"/>
      <c r="H49" s="270"/>
      <c r="I49" s="270"/>
      <c r="J49" s="270"/>
      <c r="K49" s="29"/>
      <c r="L49" s="16"/>
      <c r="M49" s="17"/>
      <c r="N49" s="15"/>
      <c r="P49" s="261"/>
      <c r="Q49" s="262"/>
      <c r="R49" s="262"/>
      <c r="S49" s="262"/>
      <c r="T49" s="29"/>
      <c r="U49" s="270"/>
      <c r="V49" s="270"/>
      <c r="W49" s="270"/>
      <c r="X49" s="270"/>
      <c r="Y49" s="29"/>
      <c r="Z49" s="16"/>
      <c r="AA49" s="17"/>
      <c r="AB49" s="15"/>
    </row>
    <row r="50" spans="2:28" x14ac:dyDescent="0.25">
      <c r="B50" s="261"/>
      <c r="C50" s="262"/>
      <c r="D50" s="262"/>
      <c r="E50" s="262"/>
      <c r="F50" s="29"/>
      <c r="G50" s="270"/>
      <c r="H50" s="270"/>
      <c r="I50" s="270"/>
      <c r="J50" s="270"/>
      <c r="K50" s="29"/>
      <c r="L50" s="16"/>
      <c r="M50" s="17"/>
      <c r="N50" s="15"/>
      <c r="P50" s="261"/>
      <c r="Q50" s="262"/>
      <c r="R50" s="262"/>
      <c r="S50" s="262"/>
      <c r="T50" s="29"/>
      <c r="U50" s="270"/>
      <c r="V50" s="270"/>
      <c r="W50" s="270"/>
      <c r="X50" s="270"/>
      <c r="Y50" s="29"/>
      <c r="Z50" s="16"/>
      <c r="AA50" s="17"/>
      <c r="AB50" s="15"/>
    </row>
    <row r="51" spans="2:28" x14ac:dyDescent="0.25">
      <c r="B51" s="261"/>
      <c r="C51" s="262"/>
      <c r="D51" s="262"/>
      <c r="E51" s="262"/>
      <c r="F51" s="29"/>
      <c r="G51" s="270"/>
      <c r="H51" s="270"/>
      <c r="I51" s="270"/>
      <c r="J51" s="270"/>
      <c r="K51" s="29"/>
      <c r="L51" s="16"/>
      <c r="M51" s="17"/>
      <c r="N51" s="15"/>
      <c r="P51" s="261"/>
      <c r="Q51" s="262"/>
      <c r="R51" s="262"/>
      <c r="S51" s="262"/>
      <c r="T51" s="29"/>
      <c r="U51" s="270"/>
      <c r="V51" s="270"/>
      <c r="W51" s="270"/>
      <c r="X51" s="270"/>
      <c r="Y51" s="29"/>
      <c r="Z51" s="16"/>
      <c r="AA51" s="17"/>
      <c r="AB51" s="15"/>
    </row>
    <row r="52" spans="2:28" x14ac:dyDescent="0.25">
      <c r="B52" s="261"/>
      <c r="C52" s="262"/>
      <c r="D52" s="262"/>
      <c r="E52" s="262"/>
      <c r="F52" s="29"/>
      <c r="G52" s="270"/>
      <c r="H52" s="270"/>
      <c r="I52" s="270"/>
      <c r="J52" s="270"/>
      <c r="K52" s="29"/>
      <c r="L52" s="16"/>
      <c r="M52" s="17"/>
      <c r="N52" s="15"/>
      <c r="P52" s="261"/>
      <c r="Q52" s="262"/>
      <c r="R52" s="262"/>
      <c r="S52" s="262"/>
      <c r="T52" s="29"/>
      <c r="U52" s="270"/>
      <c r="V52" s="270"/>
      <c r="W52" s="270"/>
      <c r="X52" s="270"/>
      <c r="Y52" s="29"/>
      <c r="Z52" s="16"/>
      <c r="AA52" s="17"/>
      <c r="AB52" s="15"/>
    </row>
    <row r="53" spans="2:28" x14ac:dyDescent="0.25">
      <c r="B53" s="261"/>
      <c r="C53" s="262"/>
      <c r="D53" s="262"/>
      <c r="E53" s="262"/>
      <c r="F53" s="29"/>
      <c r="G53" s="270"/>
      <c r="H53" s="270"/>
      <c r="I53" s="270"/>
      <c r="J53" s="270"/>
      <c r="K53" s="29"/>
      <c r="L53" s="16"/>
      <c r="M53" s="17"/>
      <c r="N53" s="15"/>
      <c r="P53" s="261"/>
      <c r="Q53" s="262"/>
      <c r="R53" s="262"/>
      <c r="S53" s="262"/>
      <c r="T53" s="29"/>
      <c r="U53" s="270"/>
      <c r="V53" s="270"/>
      <c r="W53" s="270"/>
      <c r="X53" s="270"/>
      <c r="Y53" s="29"/>
      <c r="Z53" s="16"/>
      <c r="AA53" s="17"/>
      <c r="AB53" s="15"/>
    </row>
    <row r="54" spans="2:28" x14ac:dyDescent="0.25">
      <c r="B54" s="261"/>
      <c r="C54" s="262"/>
      <c r="D54" s="262"/>
      <c r="E54" s="262"/>
      <c r="F54" s="29"/>
      <c r="G54" s="270"/>
      <c r="H54" s="270"/>
      <c r="I54" s="270"/>
      <c r="J54" s="270"/>
      <c r="K54" s="29"/>
      <c r="L54" s="16"/>
      <c r="M54" s="17"/>
      <c r="N54" s="15"/>
      <c r="P54" s="261"/>
      <c r="Q54" s="262"/>
      <c r="R54" s="262"/>
      <c r="S54" s="262"/>
      <c r="T54" s="29"/>
      <c r="U54" s="270"/>
      <c r="V54" s="270"/>
      <c r="W54" s="270"/>
      <c r="X54" s="270"/>
      <c r="Y54" s="29"/>
      <c r="Z54" s="16"/>
      <c r="AA54" s="17"/>
      <c r="AB54" s="15"/>
    </row>
    <row r="55" spans="2:28" ht="15.75" thickBot="1" x14ac:dyDescent="0.3">
      <c r="B55" s="261"/>
      <c r="C55" s="262"/>
      <c r="D55" s="262"/>
      <c r="E55" s="262"/>
      <c r="F55" s="29"/>
      <c r="G55" s="270"/>
      <c r="H55" s="270"/>
      <c r="I55" s="270"/>
      <c r="J55" s="270"/>
      <c r="K55" s="29"/>
      <c r="L55" s="16"/>
      <c r="M55" s="17"/>
      <c r="N55" s="15"/>
      <c r="P55" s="279"/>
      <c r="Q55" s="280"/>
      <c r="R55" s="280"/>
      <c r="S55" s="280"/>
      <c r="T55" s="224"/>
      <c r="U55" s="281"/>
      <c r="V55" s="281"/>
      <c r="W55" s="281"/>
      <c r="X55" s="281"/>
      <c r="Y55" s="224"/>
      <c r="Z55" s="225"/>
      <c r="AA55" s="226"/>
      <c r="AB55" s="227"/>
    </row>
    <row r="56" spans="2:28" ht="15.75" thickBot="1" x14ac:dyDescent="0.3">
      <c r="B56" s="271" t="s">
        <v>94</v>
      </c>
      <c r="C56" s="272"/>
      <c r="D56" s="272"/>
      <c r="E56" s="272"/>
      <c r="F56" s="63"/>
      <c r="G56" s="273"/>
      <c r="H56" s="273"/>
      <c r="I56" s="273"/>
      <c r="J56" s="273"/>
      <c r="K56" s="63"/>
      <c r="L56" s="63"/>
      <c r="M56" s="64" t="str">
        <f>IF(SUM(M6:M55),SUM(M6:M55),"")</f>
        <v/>
      </c>
      <c r="N56" s="65" t="str">
        <f>IF(SUM(N6:N55,AB6:AB55),SUM(N6:N55,AB6:AB55),"")</f>
        <v/>
      </c>
    </row>
    <row r="57" spans="2:28" ht="15.75" thickBot="1" x14ac:dyDescent="0.3">
      <c r="B57" s="110"/>
      <c r="C57" s="110"/>
      <c r="D57" s="110"/>
      <c r="E57" s="110"/>
      <c r="F57" s="77"/>
      <c r="G57" s="111"/>
      <c r="H57" s="111"/>
      <c r="I57" s="111"/>
      <c r="J57" s="111"/>
      <c r="K57" s="77"/>
      <c r="L57" s="77"/>
      <c r="M57" s="82"/>
      <c r="N57" s="85"/>
    </row>
    <row r="58" spans="2:28" x14ac:dyDescent="0.25">
      <c r="B58" s="53" t="s">
        <v>72</v>
      </c>
      <c r="C58" s="72"/>
      <c r="D58" s="72"/>
      <c r="E58" s="72"/>
      <c r="F58" s="72"/>
      <c r="G58" s="108"/>
      <c r="H58" s="72"/>
      <c r="I58" s="72"/>
      <c r="J58" s="72"/>
      <c r="K58" s="72"/>
      <c r="L58" s="72"/>
      <c r="M58" s="72"/>
      <c r="N58" s="83"/>
      <c r="P58" s="53" t="s">
        <v>213</v>
      </c>
      <c r="Q58" s="72"/>
      <c r="R58" s="72"/>
      <c r="S58" s="72"/>
      <c r="T58" s="72"/>
      <c r="U58" s="108"/>
      <c r="V58" s="72"/>
      <c r="W58" s="72"/>
      <c r="X58" s="72"/>
      <c r="Y58" s="72"/>
      <c r="Z58" s="72"/>
      <c r="AA58" s="72"/>
      <c r="AB58" s="83"/>
    </row>
    <row r="59" spans="2:28" x14ac:dyDescent="0.25">
      <c r="B59" s="58"/>
      <c r="C59" s="59"/>
      <c r="D59" s="59"/>
      <c r="E59" s="59"/>
      <c r="F59" s="243" t="s">
        <v>80</v>
      </c>
      <c r="G59" s="109"/>
      <c r="H59" s="59"/>
      <c r="I59" s="59"/>
      <c r="J59" s="59"/>
      <c r="K59" s="243" t="s">
        <v>86</v>
      </c>
      <c r="L59" s="243" t="s">
        <v>82</v>
      </c>
      <c r="M59" s="243" t="s">
        <v>83</v>
      </c>
      <c r="N59" s="274" t="s">
        <v>84</v>
      </c>
      <c r="P59" s="58"/>
      <c r="Q59" s="59"/>
      <c r="R59" s="59"/>
      <c r="S59" s="59"/>
      <c r="T59" s="243" t="s">
        <v>80</v>
      </c>
      <c r="U59" s="109"/>
      <c r="V59" s="59"/>
      <c r="W59" s="59"/>
      <c r="X59" s="59"/>
      <c r="Y59" s="243" t="s">
        <v>86</v>
      </c>
      <c r="Z59" s="243" t="s">
        <v>82</v>
      </c>
      <c r="AA59" s="243" t="s">
        <v>83</v>
      </c>
      <c r="AB59" s="274" t="s">
        <v>84</v>
      </c>
    </row>
    <row r="60" spans="2:28" x14ac:dyDescent="0.25">
      <c r="B60" s="250" t="s">
        <v>79</v>
      </c>
      <c r="C60" s="244"/>
      <c r="D60" s="244"/>
      <c r="E60" s="244"/>
      <c r="F60" s="263"/>
      <c r="G60" s="276" t="s">
        <v>215</v>
      </c>
      <c r="H60" s="276"/>
      <c r="I60" s="276"/>
      <c r="J60" s="276"/>
      <c r="K60" s="263"/>
      <c r="L60" s="263"/>
      <c r="M60" s="263"/>
      <c r="N60" s="275"/>
      <c r="P60" s="250" t="s">
        <v>79</v>
      </c>
      <c r="Q60" s="244"/>
      <c r="R60" s="244"/>
      <c r="S60" s="244"/>
      <c r="T60" s="263"/>
      <c r="U60" s="276" t="s">
        <v>215</v>
      </c>
      <c r="V60" s="276"/>
      <c r="W60" s="276"/>
      <c r="X60" s="276"/>
      <c r="Y60" s="263"/>
      <c r="Z60" s="263"/>
      <c r="AA60" s="263"/>
      <c r="AB60" s="275"/>
    </row>
    <row r="61" spans="2:28" x14ac:dyDescent="0.25">
      <c r="B61" s="257"/>
      <c r="C61" s="258"/>
      <c r="D61" s="258"/>
      <c r="E61" s="258"/>
      <c r="F61" s="13"/>
      <c r="G61" s="277"/>
      <c r="H61" s="277"/>
      <c r="I61" s="277"/>
      <c r="J61" s="277"/>
      <c r="K61" s="13"/>
      <c r="L61" s="19"/>
      <c r="M61" s="11"/>
      <c r="N61" s="14"/>
      <c r="P61" s="257"/>
      <c r="Q61" s="258"/>
      <c r="R61" s="258"/>
      <c r="S61" s="258"/>
      <c r="T61" s="13"/>
      <c r="U61" s="277"/>
      <c r="V61" s="277"/>
      <c r="W61" s="277"/>
      <c r="X61" s="277"/>
      <c r="Y61" s="13"/>
      <c r="Z61" s="19"/>
      <c r="AA61" s="11"/>
      <c r="AB61" s="14"/>
    </row>
    <row r="62" spans="2:28" x14ac:dyDescent="0.25">
      <c r="B62" s="261"/>
      <c r="C62" s="262"/>
      <c r="D62" s="262"/>
      <c r="E62" s="262"/>
      <c r="F62" s="29"/>
      <c r="G62" s="270"/>
      <c r="H62" s="270"/>
      <c r="I62" s="270"/>
      <c r="J62" s="270"/>
      <c r="K62" s="29"/>
      <c r="L62" s="16"/>
      <c r="M62" s="12"/>
      <c r="N62" s="15"/>
      <c r="P62" s="261"/>
      <c r="Q62" s="262"/>
      <c r="R62" s="262"/>
      <c r="S62" s="262"/>
      <c r="T62" s="29"/>
      <c r="U62" s="270"/>
      <c r="V62" s="270"/>
      <c r="W62" s="270"/>
      <c r="X62" s="270"/>
      <c r="Y62" s="29"/>
      <c r="Z62" s="16"/>
      <c r="AA62" s="12"/>
      <c r="AB62" s="15"/>
    </row>
    <row r="63" spans="2:28" x14ac:dyDescent="0.25">
      <c r="B63" s="261"/>
      <c r="C63" s="262"/>
      <c r="D63" s="262"/>
      <c r="E63" s="262"/>
      <c r="F63" s="29"/>
      <c r="G63" s="270"/>
      <c r="H63" s="270"/>
      <c r="I63" s="270"/>
      <c r="J63" s="270"/>
      <c r="K63" s="29"/>
      <c r="L63" s="16"/>
      <c r="M63" s="12"/>
      <c r="N63" s="15"/>
      <c r="P63" s="261"/>
      <c r="Q63" s="262"/>
      <c r="R63" s="262"/>
      <c r="S63" s="262"/>
      <c r="T63" s="29"/>
      <c r="U63" s="270"/>
      <c r="V63" s="270"/>
      <c r="W63" s="270"/>
      <c r="X63" s="270"/>
      <c r="Y63" s="29"/>
      <c r="Z63" s="16"/>
      <c r="AA63" s="12"/>
      <c r="AB63" s="15"/>
    </row>
    <row r="64" spans="2:28" x14ac:dyDescent="0.25">
      <c r="B64" s="261"/>
      <c r="C64" s="262"/>
      <c r="D64" s="262"/>
      <c r="E64" s="262"/>
      <c r="F64" s="29"/>
      <c r="G64" s="270"/>
      <c r="H64" s="270"/>
      <c r="I64" s="270"/>
      <c r="J64" s="270"/>
      <c r="K64" s="29"/>
      <c r="L64" s="16"/>
      <c r="M64" s="12"/>
      <c r="N64" s="15"/>
      <c r="P64" s="261"/>
      <c r="Q64" s="262"/>
      <c r="R64" s="262"/>
      <c r="S64" s="262"/>
      <c r="T64" s="29"/>
      <c r="U64" s="270"/>
      <c r="V64" s="270"/>
      <c r="W64" s="270"/>
      <c r="X64" s="270"/>
      <c r="Y64" s="29"/>
      <c r="Z64" s="16"/>
      <c r="AA64" s="12"/>
      <c r="AB64" s="15"/>
    </row>
    <row r="65" spans="2:28" x14ac:dyDescent="0.25">
      <c r="B65" s="261"/>
      <c r="C65" s="262"/>
      <c r="D65" s="262"/>
      <c r="E65" s="262"/>
      <c r="F65" s="29"/>
      <c r="G65" s="270"/>
      <c r="H65" s="270"/>
      <c r="I65" s="270"/>
      <c r="J65" s="270"/>
      <c r="K65" s="29"/>
      <c r="L65" s="16"/>
      <c r="M65" s="12"/>
      <c r="N65" s="15"/>
      <c r="P65" s="261"/>
      <c r="Q65" s="262"/>
      <c r="R65" s="262"/>
      <c r="S65" s="262"/>
      <c r="T65" s="29"/>
      <c r="U65" s="270"/>
      <c r="V65" s="270"/>
      <c r="W65" s="270"/>
      <c r="X65" s="270"/>
      <c r="Y65" s="29"/>
      <c r="Z65" s="16"/>
      <c r="AA65" s="12"/>
      <c r="AB65" s="15"/>
    </row>
    <row r="66" spans="2:28" x14ac:dyDescent="0.25">
      <c r="B66" s="261"/>
      <c r="C66" s="262"/>
      <c r="D66" s="262"/>
      <c r="E66" s="262"/>
      <c r="F66" s="29"/>
      <c r="G66" s="270"/>
      <c r="H66" s="270"/>
      <c r="I66" s="270"/>
      <c r="J66" s="270"/>
      <c r="K66" s="29"/>
      <c r="L66" s="16"/>
      <c r="M66" s="12"/>
      <c r="N66" s="15"/>
      <c r="P66" s="261"/>
      <c r="Q66" s="262"/>
      <c r="R66" s="262"/>
      <c r="S66" s="262"/>
      <c r="T66" s="29"/>
      <c r="U66" s="270"/>
      <c r="V66" s="270"/>
      <c r="W66" s="270"/>
      <c r="X66" s="270"/>
      <c r="Y66" s="29"/>
      <c r="Z66" s="16"/>
      <c r="AA66" s="12"/>
      <c r="AB66" s="15"/>
    </row>
    <row r="67" spans="2:28" x14ac:dyDescent="0.25">
      <c r="B67" s="261"/>
      <c r="C67" s="262"/>
      <c r="D67" s="262"/>
      <c r="E67" s="262"/>
      <c r="F67" s="29"/>
      <c r="G67" s="270"/>
      <c r="H67" s="270"/>
      <c r="I67" s="270"/>
      <c r="J67" s="270"/>
      <c r="K67" s="29"/>
      <c r="L67" s="16"/>
      <c r="M67" s="12"/>
      <c r="N67" s="15"/>
      <c r="P67" s="261"/>
      <c r="Q67" s="262"/>
      <c r="R67" s="262"/>
      <c r="S67" s="262"/>
      <c r="T67" s="29"/>
      <c r="U67" s="270"/>
      <c r="V67" s="270"/>
      <c r="W67" s="270"/>
      <c r="X67" s="270"/>
      <c r="Y67" s="29"/>
      <c r="Z67" s="16"/>
      <c r="AA67" s="12"/>
      <c r="AB67" s="15"/>
    </row>
    <row r="68" spans="2:28" x14ac:dyDescent="0.25">
      <c r="B68" s="261"/>
      <c r="C68" s="262"/>
      <c r="D68" s="262"/>
      <c r="E68" s="262"/>
      <c r="F68" s="29"/>
      <c r="G68" s="270"/>
      <c r="H68" s="270"/>
      <c r="I68" s="270"/>
      <c r="J68" s="270"/>
      <c r="K68" s="29"/>
      <c r="L68" s="16"/>
      <c r="M68" s="12"/>
      <c r="N68" s="15"/>
      <c r="P68" s="261"/>
      <c r="Q68" s="262"/>
      <c r="R68" s="262"/>
      <c r="S68" s="262"/>
      <c r="T68" s="29"/>
      <c r="U68" s="270"/>
      <c r="V68" s="270"/>
      <c r="W68" s="270"/>
      <c r="X68" s="270"/>
      <c r="Y68" s="29"/>
      <c r="Z68" s="16"/>
      <c r="AA68" s="12"/>
      <c r="AB68" s="15"/>
    </row>
    <row r="69" spans="2:28" x14ac:dyDescent="0.25">
      <c r="B69" s="261"/>
      <c r="C69" s="262"/>
      <c r="D69" s="262"/>
      <c r="E69" s="262"/>
      <c r="F69" s="29"/>
      <c r="G69" s="270"/>
      <c r="H69" s="270"/>
      <c r="I69" s="270"/>
      <c r="J69" s="270"/>
      <c r="K69" s="29"/>
      <c r="L69" s="16"/>
      <c r="M69" s="12"/>
      <c r="N69" s="15"/>
      <c r="P69" s="261"/>
      <c r="Q69" s="262"/>
      <c r="R69" s="262"/>
      <c r="S69" s="262"/>
      <c r="T69" s="29"/>
      <c r="U69" s="270"/>
      <c r="V69" s="270"/>
      <c r="W69" s="270"/>
      <c r="X69" s="270"/>
      <c r="Y69" s="29"/>
      <c r="Z69" s="16"/>
      <c r="AA69" s="12"/>
      <c r="AB69" s="15"/>
    </row>
    <row r="70" spans="2:28" x14ac:dyDescent="0.25">
      <c r="B70" s="261"/>
      <c r="C70" s="262"/>
      <c r="D70" s="262"/>
      <c r="E70" s="262"/>
      <c r="F70" s="29"/>
      <c r="G70" s="270"/>
      <c r="H70" s="270"/>
      <c r="I70" s="270"/>
      <c r="J70" s="270"/>
      <c r="K70" s="29"/>
      <c r="L70" s="16"/>
      <c r="M70" s="12"/>
      <c r="N70" s="15"/>
      <c r="P70" s="261"/>
      <c r="Q70" s="262"/>
      <c r="R70" s="262"/>
      <c r="S70" s="262"/>
      <c r="T70" s="29"/>
      <c r="U70" s="270"/>
      <c r="V70" s="270"/>
      <c r="W70" s="270"/>
      <c r="X70" s="270"/>
      <c r="Y70" s="29"/>
      <c r="Z70" s="16"/>
      <c r="AA70" s="12"/>
      <c r="AB70" s="15"/>
    </row>
    <row r="71" spans="2:28" x14ac:dyDescent="0.25">
      <c r="B71" s="261"/>
      <c r="C71" s="262"/>
      <c r="D71" s="262"/>
      <c r="E71" s="262"/>
      <c r="F71" s="29"/>
      <c r="G71" s="270"/>
      <c r="H71" s="270"/>
      <c r="I71" s="270"/>
      <c r="J71" s="270"/>
      <c r="K71" s="29"/>
      <c r="L71" s="16"/>
      <c r="M71" s="12"/>
      <c r="N71" s="15"/>
      <c r="P71" s="261"/>
      <c r="Q71" s="262"/>
      <c r="R71" s="262"/>
      <c r="S71" s="262"/>
      <c r="T71" s="29"/>
      <c r="U71" s="270"/>
      <c r="V71" s="270"/>
      <c r="W71" s="270"/>
      <c r="X71" s="270"/>
      <c r="Y71" s="29"/>
      <c r="Z71" s="16"/>
      <c r="AA71" s="12"/>
      <c r="AB71" s="15"/>
    </row>
    <row r="72" spans="2:28" x14ac:dyDescent="0.25">
      <c r="B72" s="261"/>
      <c r="C72" s="262"/>
      <c r="D72" s="262"/>
      <c r="E72" s="262"/>
      <c r="F72" s="29"/>
      <c r="G72" s="270"/>
      <c r="H72" s="270"/>
      <c r="I72" s="270"/>
      <c r="J72" s="270"/>
      <c r="K72" s="29"/>
      <c r="L72" s="16"/>
      <c r="M72" s="12"/>
      <c r="N72" s="15"/>
      <c r="P72" s="261"/>
      <c r="Q72" s="262"/>
      <c r="R72" s="262"/>
      <c r="S72" s="262"/>
      <c r="T72" s="29"/>
      <c r="U72" s="270"/>
      <c r="V72" s="270"/>
      <c r="W72" s="270"/>
      <c r="X72" s="270"/>
      <c r="Y72" s="29"/>
      <c r="Z72" s="16"/>
      <c r="AA72" s="12"/>
      <c r="AB72" s="15"/>
    </row>
    <row r="73" spans="2:28" x14ac:dyDescent="0.25">
      <c r="B73" s="261"/>
      <c r="C73" s="262"/>
      <c r="D73" s="262"/>
      <c r="E73" s="262"/>
      <c r="F73" s="29"/>
      <c r="G73" s="270"/>
      <c r="H73" s="270"/>
      <c r="I73" s="270"/>
      <c r="J73" s="270"/>
      <c r="K73" s="29"/>
      <c r="L73" s="16"/>
      <c r="M73" s="12"/>
      <c r="N73" s="15"/>
      <c r="P73" s="261"/>
      <c r="Q73" s="262"/>
      <c r="R73" s="262"/>
      <c r="S73" s="262"/>
      <c r="T73" s="29"/>
      <c r="U73" s="270"/>
      <c r="V73" s="270"/>
      <c r="W73" s="270"/>
      <c r="X73" s="270"/>
      <c r="Y73" s="29"/>
      <c r="Z73" s="16"/>
      <c r="AA73" s="12"/>
      <c r="AB73" s="15"/>
    </row>
    <row r="74" spans="2:28" x14ac:dyDescent="0.25">
      <c r="B74" s="261"/>
      <c r="C74" s="262"/>
      <c r="D74" s="262"/>
      <c r="E74" s="262"/>
      <c r="F74" s="29"/>
      <c r="G74" s="270"/>
      <c r="H74" s="270"/>
      <c r="I74" s="270"/>
      <c r="J74" s="270"/>
      <c r="K74" s="29"/>
      <c r="L74" s="16"/>
      <c r="M74" s="12"/>
      <c r="N74" s="15"/>
      <c r="P74" s="261"/>
      <c r="Q74" s="262"/>
      <c r="R74" s="262"/>
      <c r="S74" s="262"/>
      <c r="T74" s="29"/>
      <c r="U74" s="270"/>
      <c r="V74" s="270"/>
      <c r="W74" s="270"/>
      <c r="X74" s="270"/>
      <c r="Y74" s="29"/>
      <c r="Z74" s="16"/>
      <c r="AA74" s="12"/>
      <c r="AB74" s="15"/>
    </row>
    <row r="75" spans="2:28" x14ac:dyDescent="0.25">
      <c r="B75" s="261"/>
      <c r="C75" s="262"/>
      <c r="D75" s="262"/>
      <c r="E75" s="262"/>
      <c r="F75" s="29"/>
      <c r="G75" s="270"/>
      <c r="H75" s="270"/>
      <c r="I75" s="270"/>
      <c r="J75" s="270"/>
      <c r="K75" s="29"/>
      <c r="L75" s="16"/>
      <c r="M75" s="12"/>
      <c r="N75" s="15"/>
      <c r="P75" s="261"/>
      <c r="Q75" s="262"/>
      <c r="R75" s="262"/>
      <c r="S75" s="262"/>
      <c r="T75" s="29"/>
      <c r="U75" s="270"/>
      <c r="V75" s="270"/>
      <c r="W75" s="270"/>
      <c r="X75" s="270"/>
      <c r="Y75" s="29"/>
      <c r="Z75" s="16"/>
      <c r="AA75" s="12"/>
      <c r="AB75" s="15"/>
    </row>
    <row r="76" spans="2:28" x14ac:dyDescent="0.25">
      <c r="B76" s="261"/>
      <c r="C76" s="262"/>
      <c r="D76" s="262"/>
      <c r="E76" s="262"/>
      <c r="F76" s="29"/>
      <c r="G76" s="270"/>
      <c r="H76" s="270"/>
      <c r="I76" s="270"/>
      <c r="J76" s="270"/>
      <c r="K76" s="29"/>
      <c r="L76" s="16"/>
      <c r="M76" s="12"/>
      <c r="N76" s="15"/>
      <c r="P76" s="261"/>
      <c r="Q76" s="262"/>
      <c r="R76" s="262"/>
      <c r="S76" s="262"/>
      <c r="T76" s="29"/>
      <c r="U76" s="270"/>
      <c r="V76" s="270"/>
      <c r="W76" s="270"/>
      <c r="X76" s="270"/>
      <c r="Y76" s="29"/>
      <c r="Z76" s="16"/>
      <c r="AA76" s="12"/>
      <c r="AB76" s="15"/>
    </row>
    <row r="77" spans="2:28" x14ac:dyDescent="0.25">
      <c r="B77" s="261"/>
      <c r="C77" s="262"/>
      <c r="D77" s="262"/>
      <c r="E77" s="262"/>
      <c r="F77" s="29"/>
      <c r="G77" s="270"/>
      <c r="H77" s="270"/>
      <c r="I77" s="270"/>
      <c r="J77" s="270"/>
      <c r="K77" s="29"/>
      <c r="L77" s="16"/>
      <c r="M77" s="12"/>
      <c r="N77" s="15"/>
      <c r="P77" s="261"/>
      <c r="Q77" s="262"/>
      <c r="R77" s="262"/>
      <c r="S77" s="262"/>
      <c r="T77" s="29"/>
      <c r="U77" s="270"/>
      <c r="V77" s="270"/>
      <c r="W77" s="270"/>
      <c r="X77" s="270"/>
      <c r="Y77" s="29"/>
      <c r="Z77" s="16"/>
      <c r="AA77" s="12"/>
      <c r="AB77" s="15"/>
    </row>
    <row r="78" spans="2:28" x14ac:dyDescent="0.25">
      <c r="B78" s="261"/>
      <c r="C78" s="262"/>
      <c r="D78" s="262"/>
      <c r="E78" s="262"/>
      <c r="F78" s="29"/>
      <c r="G78" s="270"/>
      <c r="H78" s="270"/>
      <c r="I78" s="270"/>
      <c r="J78" s="270"/>
      <c r="K78" s="29"/>
      <c r="L78" s="16"/>
      <c r="M78" s="12"/>
      <c r="N78" s="15"/>
      <c r="P78" s="261"/>
      <c r="Q78" s="262"/>
      <c r="R78" s="262"/>
      <c r="S78" s="262"/>
      <c r="T78" s="29"/>
      <c r="U78" s="270"/>
      <c r="V78" s="270"/>
      <c r="W78" s="270"/>
      <c r="X78" s="270"/>
      <c r="Y78" s="29"/>
      <c r="Z78" s="16"/>
      <c r="AA78" s="12"/>
      <c r="AB78" s="15"/>
    </row>
    <row r="79" spans="2:28" x14ac:dyDescent="0.25">
      <c r="B79" s="261"/>
      <c r="C79" s="262"/>
      <c r="D79" s="262"/>
      <c r="E79" s="262"/>
      <c r="F79" s="29"/>
      <c r="G79" s="270"/>
      <c r="H79" s="270"/>
      <c r="I79" s="270"/>
      <c r="J79" s="270"/>
      <c r="K79" s="29"/>
      <c r="L79" s="16"/>
      <c r="M79" s="12"/>
      <c r="N79" s="15"/>
      <c r="P79" s="261"/>
      <c r="Q79" s="262"/>
      <c r="R79" s="262"/>
      <c r="S79" s="262"/>
      <c r="T79" s="29"/>
      <c r="U79" s="270"/>
      <c r="V79" s="270"/>
      <c r="W79" s="270"/>
      <c r="X79" s="270"/>
      <c r="Y79" s="29"/>
      <c r="Z79" s="16"/>
      <c r="AA79" s="12"/>
      <c r="AB79" s="15"/>
    </row>
    <row r="80" spans="2:28" x14ac:dyDescent="0.25">
      <c r="B80" s="261"/>
      <c r="C80" s="262"/>
      <c r="D80" s="262"/>
      <c r="E80" s="262"/>
      <c r="F80" s="29"/>
      <c r="G80" s="270"/>
      <c r="H80" s="270"/>
      <c r="I80" s="270"/>
      <c r="J80" s="270"/>
      <c r="K80" s="29"/>
      <c r="L80" s="16"/>
      <c r="M80" s="12"/>
      <c r="N80" s="15"/>
      <c r="P80" s="261"/>
      <c r="Q80" s="262"/>
      <c r="R80" s="262"/>
      <c r="S80" s="262"/>
      <c r="T80" s="29"/>
      <c r="U80" s="270"/>
      <c r="V80" s="270"/>
      <c r="W80" s="270"/>
      <c r="X80" s="270"/>
      <c r="Y80" s="29"/>
      <c r="Z80" s="16"/>
      <c r="AA80" s="12"/>
      <c r="AB80" s="15"/>
    </row>
    <row r="81" spans="2:28" x14ac:dyDescent="0.25">
      <c r="B81" s="261"/>
      <c r="C81" s="262"/>
      <c r="D81" s="262"/>
      <c r="E81" s="262"/>
      <c r="F81" s="29"/>
      <c r="G81" s="270"/>
      <c r="H81" s="270"/>
      <c r="I81" s="270"/>
      <c r="J81" s="270"/>
      <c r="K81" s="29"/>
      <c r="L81" s="16"/>
      <c r="M81" s="12"/>
      <c r="N81" s="15"/>
      <c r="P81" s="261"/>
      <c r="Q81" s="262"/>
      <c r="R81" s="262"/>
      <c r="S81" s="262"/>
      <c r="T81" s="29"/>
      <c r="U81" s="270"/>
      <c r="V81" s="270"/>
      <c r="W81" s="270"/>
      <c r="X81" s="270"/>
      <c r="Y81" s="29"/>
      <c r="Z81" s="16"/>
      <c r="AA81" s="12"/>
      <c r="AB81" s="15"/>
    </row>
    <row r="82" spans="2:28" x14ac:dyDescent="0.25">
      <c r="B82" s="261"/>
      <c r="C82" s="262"/>
      <c r="D82" s="262"/>
      <c r="E82" s="262"/>
      <c r="F82" s="29"/>
      <c r="G82" s="270"/>
      <c r="H82" s="270"/>
      <c r="I82" s="270"/>
      <c r="J82" s="270"/>
      <c r="K82" s="29"/>
      <c r="L82" s="16"/>
      <c r="M82" s="12"/>
      <c r="N82" s="15"/>
      <c r="P82" s="261"/>
      <c r="Q82" s="262"/>
      <c r="R82" s="262"/>
      <c r="S82" s="262"/>
      <c r="T82" s="29"/>
      <c r="U82" s="270"/>
      <c r="V82" s="270"/>
      <c r="W82" s="270"/>
      <c r="X82" s="270"/>
      <c r="Y82" s="29"/>
      <c r="Z82" s="16"/>
      <c r="AA82" s="12"/>
      <c r="AB82" s="15"/>
    </row>
    <row r="83" spans="2:28" x14ac:dyDescent="0.25">
      <c r="B83" s="261"/>
      <c r="C83" s="262"/>
      <c r="D83" s="262"/>
      <c r="E83" s="262"/>
      <c r="F83" s="29"/>
      <c r="G83" s="270"/>
      <c r="H83" s="270"/>
      <c r="I83" s="270"/>
      <c r="J83" s="270"/>
      <c r="K83" s="29"/>
      <c r="L83" s="16"/>
      <c r="M83" s="12"/>
      <c r="N83" s="15"/>
      <c r="P83" s="261"/>
      <c r="Q83" s="262"/>
      <c r="R83" s="262"/>
      <c r="S83" s="262"/>
      <c r="T83" s="29"/>
      <c r="U83" s="270"/>
      <c r="V83" s="270"/>
      <c r="W83" s="270"/>
      <c r="X83" s="270"/>
      <c r="Y83" s="29"/>
      <c r="Z83" s="16"/>
      <c r="AA83" s="12"/>
      <c r="AB83" s="15"/>
    </row>
    <row r="84" spans="2:28" x14ac:dyDescent="0.25">
      <c r="B84" s="261"/>
      <c r="C84" s="262"/>
      <c r="D84" s="262"/>
      <c r="E84" s="262"/>
      <c r="F84" s="29"/>
      <c r="G84" s="270"/>
      <c r="H84" s="270"/>
      <c r="I84" s="270"/>
      <c r="J84" s="270"/>
      <c r="K84" s="29"/>
      <c r="L84" s="16"/>
      <c r="M84" s="12"/>
      <c r="N84" s="15"/>
      <c r="P84" s="261"/>
      <c r="Q84" s="262"/>
      <c r="R84" s="262"/>
      <c r="S84" s="262"/>
      <c r="T84" s="29"/>
      <c r="U84" s="270"/>
      <c r="V84" s="270"/>
      <c r="W84" s="270"/>
      <c r="X84" s="270"/>
      <c r="Y84" s="29"/>
      <c r="Z84" s="16"/>
      <c r="AA84" s="12"/>
      <c r="AB84" s="15"/>
    </row>
    <row r="85" spans="2:28" x14ac:dyDescent="0.25">
      <c r="B85" s="261"/>
      <c r="C85" s="262"/>
      <c r="D85" s="262"/>
      <c r="E85" s="262"/>
      <c r="F85" s="29"/>
      <c r="G85" s="270"/>
      <c r="H85" s="270"/>
      <c r="I85" s="270"/>
      <c r="J85" s="270"/>
      <c r="K85" s="29"/>
      <c r="L85" s="16"/>
      <c r="M85" s="12"/>
      <c r="N85" s="15"/>
      <c r="P85" s="261"/>
      <c r="Q85" s="262"/>
      <c r="R85" s="262"/>
      <c r="S85" s="262"/>
      <c r="T85" s="29"/>
      <c r="U85" s="270"/>
      <c r="V85" s="270"/>
      <c r="W85" s="270"/>
      <c r="X85" s="270"/>
      <c r="Y85" s="29"/>
      <c r="Z85" s="16"/>
      <c r="AA85" s="12"/>
      <c r="AB85" s="15"/>
    </row>
    <row r="86" spans="2:28" x14ac:dyDescent="0.25">
      <c r="B86" s="261"/>
      <c r="C86" s="262"/>
      <c r="D86" s="262"/>
      <c r="E86" s="262"/>
      <c r="F86" s="29"/>
      <c r="G86" s="270"/>
      <c r="H86" s="270"/>
      <c r="I86" s="270"/>
      <c r="J86" s="270"/>
      <c r="K86" s="29"/>
      <c r="L86" s="16"/>
      <c r="M86" s="12"/>
      <c r="N86" s="15"/>
      <c r="P86" s="261"/>
      <c r="Q86" s="262"/>
      <c r="R86" s="262"/>
      <c r="S86" s="262"/>
      <c r="T86" s="29"/>
      <c r="U86" s="270"/>
      <c r="V86" s="270"/>
      <c r="W86" s="270"/>
      <c r="X86" s="270"/>
      <c r="Y86" s="29"/>
      <c r="Z86" s="16"/>
      <c r="AA86" s="12"/>
      <c r="AB86" s="15"/>
    </row>
    <row r="87" spans="2:28" x14ac:dyDescent="0.25">
      <c r="B87" s="261"/>
      <c r="C87" s="262"/>
      <c r="D87" s="262"/>
      <c r="E87" s="262"/>
      <c r="F87" s="29"/>
      <c r="G87" s="270"/>
      <c r="H87" s="270"/>
      <c r="I87" s="270"/>
      <c r="J87" s="270"/>
      <c r="K87" s="29"/>
      <c r="L87" s="16"/>
      <c r="M87" s="12"/>
      <c r="N87" s="15"/>
      <c r="P87" s="261"/>
      <c r="Q87" s="262"/>
      <c r="R87" s="262"/>
      <c r="S87" s="262"/>
      <c r="T87" s="29"/>
      <c r="U87" s="270"/>
      <c r="V87" s="270"/>
      <c r="W87" s="270"/>
      <c r="X87" s="270"/>
      <c r="Y87" s="29"/>
      <c r="Z87" s="16"/>
      <c r="AA87" s="12"/>
      <c r="AB87" s="15"/>
    </row>
    <row r="88" spans="2:28" x14ac:dyDescent="0.25">
      <c r="B88" s="261"/>
      <c r="C88" s="262"/>
      <c r="D88" s="262"/>
      <c r="E88" s="262"/>
      <c r="F88" s="29"/>
      <c r="G88" s="270"/>
      <c r="H88" s="270"/>
      <c r="I88" s="270"/>
      <c r="J88" s="270"/>
      <c r="K88" s="29"/>
      <c r="L88" s="16"/>
      <c r="M88" s="12"/>
      <c r="N88" s="15"/>
      <c r="P88" s="261"/>
      <c r="Q88" s="262"/>
      <c r="R88" s="262"/>
      <c r="S88" s="262"/>
      <c r="T88" s="29"/>
      <c r="U88" s="270"/>
      <c r="V88" s="270"/>
      <c r="W88" s="270"/>
      <c r="X88" s="270"/>
      <c r="Y88" s="29"/>
      <c r="Z88" s="16"/>
      <c r="AA88" s="12"/>
      <c r="AB88" s="15"/>
    </row>
    <row r="89" spans="2:28" x14ac:dyDescent="0.25">
      <c r="B89" s="261"/>
      <c r="C89" s="262"/>
      <c r="D89" s="262"/>
      <c r="E89" s="262"/>
      <c r="F89" s="29"/>
      <c r="G89" s="270"/>
      <c r="H89" s="270"/>
      <c r="I89" s="270"/>
      <c r="J89" s="270"/>
      <c r="K89" s="29"/>
      <c r="L89" s="16"/>
      <c r="M89" s="12"/>
      <c r="N89" s="15"/>
      <c r="P89" s="261"/>
      <c r="Q89" s="262"/>
      <c r="R89" s="262"/>
      <c r="S89" s="262"/>
      <c r="T89" s="29"/>
      <c r="U89" s="270"/>
      <c r="V89" s="270"/>
      <c r="W89" s="270"/>
      <c r="X89" s="270"/>
      <c r="Y89" s="29"/>
      <c r="Z89" s="16"/>
      <c r="AA89" s="12"/>
      <c r="AB89" s="15"/>
    </row>
    <row r="90" spans="2:28" x14ac:dyDescent="0.25">
      <c r="B90" s="261"/>
      <c r="C90" s="262"/>
      <c r="D90" s="262"/>
      <c r="E90" s="262"/>
      <c r="F90" s="29"/>
      <c r="G90" s="270"/>
      <c r="H90" s="270"/>
      <c r="I90" s="270"/>
      <c r="J90" s="270"/>
      <c r="K90" s="29"/>
      <c r="L90" s="16"/>
      <c r="M90" s="12"/>
      <c r="N90" s="15"/>
      <c r="P90" s="261"/>
      <c r="Q90" s="262"/>
      <c r="R90" s="262"/>
      <c r="S90" s="262"/>
      <c r="T90" s="29"/>
      <c r="U90" s="270"/>
      <c r="V90" s="270"/>
      <c r="W90" s="270"/>
      <c r="X90" s="270"/>
      <c r="Y90" s="29"/>
      <c r="Z90" s="16"/>
      <c r="AA90" s="12"/>
      <c r="AB90" s="15"/>
    </row>
    <row r="91" spans="2:28" x14ac:dyDescent="0.25">
      <c r="B91" s="261"/>
      <c r="C91" s="262"/>
      <c r="D91" s="262"/>
      <c r="E91" s="262"/>
      <c r="F91" s="29"/>
      <c r="G91" s="270"/>
      <c r="H91" s="270"/>
      <c r="I91" s="270"/>
      <c r="J91" s="270"/>
      <c r="K91" s="29"/>
      <c r="L91" s="16"/>
      <c r="M91" s="12"/>
      <c r="N91" s="15"/>
      <c r="P91" s="261"/>
      <c r="Q91" s="262"/>
      <c r="R91" s="262"/>
      <c r="S91" s="262"/>
      <c r="T91" s="29"/>
      <c r="U91" s="270"/>
      <c r="V91" s="270"/>
      <c r="W91" s="270"/>
      <c r="X91" s="270"/>
      <c r="Y91" s="29"/>
      <c r="Z91" s="16"/>
      <c r="AA91" s="12"/>
      <c r="AB91" s="15"/>
    </row>
    <row r="92" spans="2:28" x14ac:dyDescent="0.25">
      <c r="B92" s="261"/>
      <c r="C92" s="262"/>
      <c r="D92" s="262"/>
      <c r="E92" s="262"/>
      <c r="F92" s="29"/>
      <c r="G92" s="270"/>
      <c r="H92" s="270"/>
      <c r="I92" s="270"/>
      <c r="J92" s="270"/>
      <c r="K92" s="29"/>
      <c r="L92" s="16"/>
      <c r="M92" s="12"/>
      <c r="N92" s="15"/>
      <c r="P92" s="261"/>
      <c r="Q92" s="262"/>
      <c r="R92" s="262"/>
      <c r="S92" s="262"/>
      <c r="T92" s="29"/>
      <c r="U92" s="270"/>
      <c r="V92" s="270"/>
      <c r="W92" s="270"/>
      <c r="X92" s="270"/>
      <c r="Y92" s="29"/>
      <c r="Z92" s="16"/>
      <c r="AA92" s="12"/>
      <c r="AB92" s="15"/>
    </row>
    <row r="93" spans="2:28" x14ac:dyDescent="0.25">
      <c r="B93" s="261"/>
      <c r="C93" s="262"/>
      <c r="D93" s="262"/>
      <c r="E93" s="262"/>
      <c r="F93" s="29"/>
      <c r="G93" s="270"/>
      <c r="H93" s="270"/>
      <c r="I93" s="270"/>
      <c r="J93" s="270"/>
      <c r="K93" s="29"/>
      <c r="L93" s="16"/>
      <c r="M93" s="12"/>
      <c r="N93" s="15"/>
      <c r="P93" s="261"/>
      <c r="Q93" s="262"/>
      <c r="R93" s="262"/>
      <c r="S93" s="262"/>
      <c r="T93" s="29"/>
      <c r="U93" s="270"/>
      <c r="V93" s="270"/>
      <c r="W93" s="270"/>
      <c r="X93" s="270"/>
      <c r="Y93" s="29"/>
      <c r="Z93" s="16"/>
      <c r="AA93" s="12"/>
      <c r="AB93" s="15"/>
    </row>
    <row r="94" spans="2:28" x14ac:dyDescent="0.25">
      <c r="B94" s="261"/>
      <c r="C94" s="262"/>
      <c r="D94" s="262"/>
      <c r="E94" s="262"/>
      <c r="F94" s="29"/>
      <c r="G94" s="270"/>
      <c r="H94" s="270"/>
      <c r="I94" s="270"/>
      <c r="J94" s="270"/>
      <c r="K94" s="29"/>
      <c r="L94" s="16"/>
      <c r="M94" s="12"/>
      <c r="N94" s="15"/>
      <c r="P94" s="261"/>
      <c r="Q94" s="262"/>
      <c r="R94" s="262"/>
      <c r="S94" s="262"/>
      <c r="T94" s="29"/>
      <c r="U94" s="270"/>
      <c r="V94" s="270"/>
      <c r="W94" s="270"/>
      <c r="X94" s="270"/>
      <c r="Y94" s="29"/>
      <c r="Z94" s="16"/>
      <c r="AA94" s="12"/>
      <c r="AB94" s="15"/>
    </row>
    <row r="95" spans="2:28" x14ac:dyDescent="0.25">
      <c r="B95" s="259"/>
      <c r="C95" s="260"/>
      <c r="D95" s="260"/>
      <c r="E95" s="260"/>
      <c r="F95" s="23"/>
      <c r="G95" s="278"/>
      <c r="H95" s="278"/>
      <c r="I95" s="278"/>
      <c r="J95" s="278"/>
      <c r="K95" s="23"/>
      <c r="L95" s="21"/>
      <c r="M95" s="28"/>
      <c r="N95" s="22"/>
      <c r="P95" s="261"/>
      <c r="Q95" s="262"/>
      <c r="R95" s="262"/>
      <c r="S95" s="262"/>
      <c r="T95" s="29"/>
      <c r="U95" s="270"/>
      <c r="V95" s="270"/>
      <c r="W95" s="270"/>
      <c r="X95" s="270"/>
      <c r="Y95" s="29"/>
      <c r="Z95" s="16"/>
      <c r="AA95" s="12"/>
      <c r="AB95" s="15"/>
    </row>
    <row r="96" spans="2:28" ht="15.75" thickBot="1" x14ac:dyDescent="0.3">
      <c r="B96" s="271" t="s">
        <v>85</v>
      </c>
      <c r="C96" s="272"/>
      <c r="D96" s="272"/>
      <c r="E96" s="272"/>
      <c r="F96" s="63"/>
      <c r="G96" s="273"/>
      <c r="H96" s="273"/>
      <c r="I96" s="273"/>
      <c r="J96" s="273"/>
      <c r="K96" s="63"/>
      <c r="L96" s="63"/>
      <c r="M96" s="64" t="str">
        <f>IF(SUM(M61:M95),SUM(M61:M95),"")</f>
        <v/>
      </c>
      <c r="N96" s="65" t="str">
        <f>IF(SUM(N61:N95),SUM(N61:N95),"")</f>
        <v/>
      </c>
      <c r="P96" s="271" t="s">
        <v>214</v>
      </c>
      <c r="Q96" s="272"/>
      <c r="R96" s="272"/>
      <c r="S96" s="272"/>
      <c r="T96" s="63"/>
      <c r="U96" s="273"/>
      <c r="V96" s="273"/>
      <c r="W96" s="273"/>
      <c r="X96" s="273"/>
      <c r="Y96" s="63"/>
      <c r="Z96" s="63"/>
      <c r="AA96" s="64" t="str">
        <f>IF(SUM(AA36:AA95),SUM(AA36:AA95),"")</f>
        <v/>
      </c>
      <c r="AB96" s="65" t="str">
        <f>IF(SUM(AB61:AB95),SUM(AB61:AB95),"")</f>
        <v/>
      </c>
    </row>
  </sheetData>
  <sheetProtection algorithmName="SHA-512" hashValue="FKkc0X1ETsDPVhgGc59+Z/vqtUPtsq6i/IpwsFi5Seb6omtyHAbOHRGtJA4Hq8BshfZkkAmvoIguLQOgM5UKKg==" saltValue="mMMxt9zCiwn9jDobeWGwgQ==" spinCount="100000" sheet="1" objects="1" scenarios="1"/>
  <mergeCells count="374">
    <mergeCell ref="P88:S88"/>
    <mergeCell ref="U88:X88"/>
    <mergeCell ref="P89:S89"/>
    <mergeCell ref="U89:X89"/>
    <mergeCell ref="P90:S90"/>
    <mergeCell ref="U90:X90"/>
    <mergeCell ref="P83:S83"/>
    <mergeCell ref="U83:X83"/>
    <mergeCell ref="P84:S84"/>
    <mergeCell ref="U84:X84"/>
    <mergeCell ref="P85:S85"/>
    <mergeCell ref="U85:X85"/>
    <mergeCell ref="P86:S86"/>
    <mergeCell ref="U86:X86"/>
    <mergeCell ref="P87:S87"/>
    <mergeCell ref="U87:X87"/>
    <mergeCell ref="P78:S78"/>
    <mergeCell ref="U78:X78"/>
    <mergeCell ref="P79:S79"/>
    <mergeCell ref="U79:X79"/>
    <mergeCell ref="P80:S80"/>
    <mergeCell ref="U80:X80"/>
    <mergeCell ref="P81:S81"/>
    <mergeCell ref="U81:X81"/>
    <mergeCell ref="P82:S82"/>
    <mergeCell ref="U82:X82"/>
    <mergeCell ref="P73:S73"/>
    <mergeCell ref="U73:X73"/>
    <mergeCell ref="P74:S74"/>
    <mergeCell ref="U74:X74"/>
    <mergeCell ref="P75:S75"/>
    <mergeCell ref="U75:X75"/>
    <mergeCell ref="P76:S76"/>
    <mergeCell ref="U76:X76"/>
    <mergeCell ref="P77:S77"/>
    <mergeCell ref="U77:X77"/>
    <mergeCell ref="P52:S52"/>
    <mergeCell ref="U52:X52"/>
    <mergeCell ref="P53:S53"/>
    <mergeCell ref="U53:X53"/>
    <mergeCell ref="P54:S54"/>
    <mergeCell ref="U54:X54"/>
    <mergeCell ref="P55:S55"/>
    <mergeCell ref="U55:X55"/>
    <mergeCell ref="P47:S47"/>
    <mergeCell ref="U47:X47"/>
    <mergeCell ref="P48:S48"/>
    <mergeCell ref="U48:X48"/>
    <mergeCell ref="P49:S49"/>
    <mergeCell ref="U49:X49"/>
    <mergeCell ref="P50:S50"/>
    <mergeCell ref="U50:X50"/>
    <mergeCell ref="P51:S51"/>
    <mergeCell ref="U51:X51"/>
    <mergeCell ref="P42:S42"/>
    <mergeCell ref="U42:X42"/>
    <mergeCell ref="P43:S43"/>
    <mergeCell ref="U43:X43"/>
    <mergeCell ref="P44:S44"/>
    <mergeCell ref="U44:X44"/>
    <mergeCell ref="P45:S45"/>
    <mergeCell ref="U45:X45"/>
    <mergeCell ref="P46:S46"/>
    <mergeCell ref="U46:X46"/>
    <mergeCell ref="P37:S37"/>
    <mergeCell ref="U37:X37"/>
    <mergeCell ref="P38:S38"/>
    <mergeCell ref="U38:X38"/>
    <mergeCell ref="P39:S39"/>
    <mergeCell ref="U39:X39"/>
    <mergeCell ref="P40:S40"/>
    <mergeCell ref="U40:X40"/>
    <mergeCell ref="P41:S41"/>
    <mergeCell ref="U41:X41"/>
    <mergeCell ref="P32:S32"/>
    <mergeCell ref="U32:X32"/>
    <mergeCell ref="P33:S33"/>
    <mergeCell ref="U33:X33"/>
    <mergeCell ref="P34:S34"/>
    <mergeCell ref="U34:X34"/>
    <mergeCell ref="P35:S35"/>
    <mergeCell ref="U35:X35"/>
    <mergeCell ref="P36:S36"/>
    <mergeCell ref="U36:X36"/>
    <mergeCell ref="P27:S27"/>
    <mergeCell ref="U27:X27"/>
    <mergeCell ref="P28:S28"/>
    <mergeCell ref="U28:X28"/>
    <mergeCell ref="P29:S29"/>
    <mergeCell ref="U29:X29"/>
    <mergeCell ref="P30:S30"/>
    <mergeCell ref="U30:X30"/>
    <mergeCell ref="P31:S31"/>
    <mergeCell ref="U31:X31"/>
    <mergeCell ref="P22:S22"/>
    <mergeCell ref="U22:X22"/>
    <mergeCell ref="P23:S23"/>
    <mergeCell ref="U23:X23"/>
    <mergeCell ref="P24:S24"/>
    <mergeCell ref="U24:X24"/>
    <mergeCell ref="P25:S25"/>
    <mergeCell ref="U25:X25"/>
    <mergeCell ref="P26:S26"/>
    <mergeCell ref="U26:X26"/>
    <mergeCell ref="P17:S17"/>
    <mergeCell ref="U17:X17"/>
    <mergeCell ref="P18:S18"/>
    <mergeCell ref="U18:X18"/>
    <mergeCell ref="P19:S19"/>
    <mergeCell ref="U19:X19"/>
    <mergeCell ref="P20:S20"/>
    <mergeCell ref="U20:X20"/>
    <mergeCell ref="P21:S21"/>
    <mergeCell ref="U21:X21"/>
    <mergeCell ref="P12:S12"/>
    <mergeCell ref="U12:X12"/>
    <mergeCell ref="P13:S13"/>
    <mergeCell ref="U13:X13"/>
    <mergeCell ref="P14:S14"/>
    <mergeCell ref="U14:X14"/>
    <mergeCell ref="P15:S15"/>
    <mergeCell ref="U15:X15"/>
    <mergeCell ref="P16:S16"/>
    <mergeCell ref="U16:X16"/>
    <mergeCell ref="P7:S7"/>
    <mergeCell ref="U7:X7"/>
    <mergeCell ref="P8:S8"/>
    <mergeCell ref="U8:X8"/>
    <mergeCell ref="P9:S9"/>
    <mergeCell ref="U9:X9"/>
    <mergeCell ref="P10:S10"/>
    <mergeCell ref="U10:X10"/>
    <mergeCell ref="P11:S11"/>
    <mergeCell ref="U11:X11"/>
    <mergeCell ref="T4:T5"/>
    <mergeCell ref="Y4:Y5"/>
    <mergeCell ref="Z4:Z5"/>
    <mergeCell ref="AA4:AA5"/>
    <mergeCell ref="AB4:AB5"/>
    <mergeCell ref="P5:S5"/>
    <mergeCell ref="U5:X5"/>
    <mergeCell ref="P6:S6"/>
    <mergeCell ref="U6:X6"/>
    <mergeCell ref="G85:J85"/>
    <mergeCell ref="B39:E39"/>
    <mergeCell ref="G39:J39"/>
    <mergeCell ref="G47:J47"/>
    <mergeCell ref="G53:J53"/>
    <mergeCell ref="G54:J54"/>
    <mergeCell ref="G48:J48"/>
    <mergeCell ref="G49:J49"/>
    <mergeCell ref="B16:E16"/>
    <mergeCell ref="G16:J16"/>
    <mergeCell ref="B24:E24"/>
    <mergeCell ref="G24:J24"/>
    <mergeCell ref="B25:E25"/>
    <mergeCell ref="G25:J25"/>
    <mergeCell ref="B26:E26"/>
    <mergeCell ref="G26:J26"/>
    <mergeCell ref="B27:E27"/>
    <mergeCell ref="G27:J27"/>
    <mergeCell ref="B28:E28"/>
    <mergeCell ref="G28:J28"/>
    <mergeCell ref="B29:E29"/>
    <mergeCell ref="G29:J29"/>
    <mergeCell ref="B30:E30"/>
    <mergeCell ref="G30:J30"/>
    <mergeCell ref="B80:E80"/>
    <mergeCell ref="B63:E63"/>
    <mergeCell ref="B64:E64"/>
    <mergeCell ref="G38:J38"/>
    <mergeCell ref="G93:J93"/>
    <mergeCell ref="G94:J94"/>
    <mergeCell ref="G65:J65"/>
    <mergeCell ref="G66:J66"/>
    <mergeCell ref="G67:J67"/>
    <mergeCell ref="G68:J68"/>
    <mergeCell ref="G69:J69"/>
    <mergeCell ref="B52:E52"/>
    <mergeCell ref="B53:E53"/>
    <mergeCell ref="B54:E54"/>
    <mergeCell ref="B65:E65"/>
    <mergeCell ref="B66:E66"/>
    <mergeCell ref="B67:E67"/>
    <mergeCell ref="B68:E68"/>
    <mergeCell ref="B69:E69"/>
    <mergeCell ref="B86:E86"/>
    <mergeCell ref="G86:J86"/>
    <mergeCell ref="B87:E87"/>
    <mergeCell ref="G87:J87"/>
    <mergeCell ref="G89:J89"/>
    <mergeCell ref="G83:J83"/>
    <mergeCell ref="G84:J84"/>
    <mergeCell ref="G88:J88"/>
    <mergeCell ref="B40:E40"/>
    <mergeCell ref="G40:J40"/>
    <mergeCell ref="B41:E41"/>
    <mergeCell ref="G41:J41"/>
    <mergeCell ref="G92:J92"/>
    <mergeCell ref="B46:E46"/>
    <mergeCell ref="B42:E42"/>
    <mergeCell ref="G42:J42"/>
    <mergeCell ref="B43:E43"/>
    <mergeCell ref="G43:J43"/>
    <mergeCell ref="B44:E44"/>
    <mergeCell ref="G44:J44"/>
    <mergeCell ref="B47:E47"/>
    <mergeCell ref="B48:E48"/>
    <mergeCell ref="B49:E49"/>
    <mergeCell ref="B50:E50"/>
    <mergeCell ref="B51:E51"/>
    <mergeCell ref="B45:E45"/>
    <mergeCell ref="G45:J45"/>
    <mergeCell ref="G46:J46"/>
    <mergeCell ref="B79:E79"/>
    <mergeCell ref="B13:E13"/>
    <mergeCell ref="B17:E17"/>
    <mergeCell ref="B18:E18"/>
    <mergeCell ref="B19:E19"/>
    <mergeCell ref="B20:E20"/>
    <mergeCell ref="B21:E21"/>
    <mergeCell ref="B15:E15"/>
    <mergeCell ref="B5:E5"/>
    <mergeCell ref="G95:J95"/>
    <mergeCell ref="G70:J70"/>
    <mergeCell ref="G71:J71"/>
    <mergeCell ref="G72:J72"/>
    <mergeCell ref="G90:J90"/>
    <mergeCell ref="G91:J91"/>
    <mergeCell ref="G73:J73"/>
    <mergeCell ref="G74:J74"/>
    <mergeCell ref="G75:J75"/>
    <mergeCell ref="G76:J76"/>
    <mergeCell ref="G77:J77"/>
    <mergeCell ref="G78:J78"/>
    <mergeCell ref="G79:J79"/>
    <mergeCell ref="G80:J80"/>
    <mergeCell ref="G81:J81"/>
    <mergeCell ref="G82:J82"/>
    <mergeCell ref="G17:J17"/>
    <mergeCell ref="G18:J18"/>
    <mergeCell ref="G19:J19"/>
    <mergeCell ref="G20:J20"/>
    <mergeCell ref="G21:J21"/>
    <mergeCell ref="G22:J22"/>
    <mergeCell ref="G23:J23"/>
    <mergeCell ref="G31:J31"/>
    <mergeCell ref="G32:J32"/>
    <mergeCell ref="B22:E22"/>
    <mergeCell ref="B23:E23"/>
    <mergeCell ref="B31:E31"/>
    <mergeCell ref="B32:E32"/>
    <mergeCell ref="B33:E33"/>
    <mergeCell ref="B34:E34"/>
    <mergeCell ref="B35:E35"/>
    <mergeCell ref="G63:J63"/>
    <mergeCell ref="G64:J64"/>
    <mergeCell ref="G50:J50"/>
    <mergeCell ref="G51:J51"/>
    <mergeCell ref="G52:J52"/>
    <mergeCell ref="B56:E56"/>
    <mergeCell ref="G56:J56"/>
    <mergeCell ref="B60:E60"/>
    <mergeCell ref="B36:E36"/>
    <mergeCell ref="G33:J33"/>
    <mergeCell ref="G34:J34"/>
    <mergeCell ref="G35:J35"/>
    <mergeCell ref="G36:J36"/>
    <mergeCell ref="B37:E37"/>
    <mergeCell ref="G37:J37"/>
    <mergeCell ref="B38:E38"/>
    <mergeCell ref="N4:N5"/>
    <mergeCell ref="B6:E6"/>
    <mergeCell ref="B7:E7"/>
    <mergeCell ref="B8:E8"/>
    <mergeCell ref="G8:J8"/>
    <mergeCell ref="G14:J14"/>
    <mergeCell ref="G15:J15"/>
    <mergeCell ref="B11:E11"/>
    <mergeCell ref="K4:K5"/>
    <mergeCell ref="L4:L5"/>
    <mergeCell ref="B9:E9"/>
    <mergeCell ref="B10:E10"/>
    <mergeCell ref="G9:J9"/>
    <mergeCell ref="G10:J10"/>
    <mergeCell ref="G11:J11"/>
    <mergeCell ref="G12:J12"/>
    <mergeCell ref="G13:J13"/>
    <mergeCell ref="G5:J5"/>
    <mergeCell ref="F4:F5"/>
    <mergeCell ref="G6:J6"/>
    <mergeCell ref="G7:J7"/>
    <mergeCell ref="B14:E14"/>
    <mergeCell ref="M4:M5"/>
    <mergeCell ref="B12:E12"/>
    <mergeCell ref="N59:N60"/>
    <mergeCell ref="B61:E61"/>
    <mergeCell ref="B62:E62"/>
    <mergeCell ref="B55:E55"/>
    <mergeCell ref="G55:J55"/>
    <mergeCell ref="G60:J60"/>
    <mergeCell ref="F59:F60"/>
    <mergeCell ref="K59:K60"/>
    <mergeCell ref="L59:L60"/>
    <mergeCell ref="M59:M60"/>
    <mergeCell ref="G61:J61"/>
    <mergeCell ref="G62:J62"/>
    <mergeCell ref="B96:E96"/>
    <mergeCell ref="G96:J96"/>
    <mergeCell ref="B92:E92"/>
    <mergeCell ref="B93:E93"/>
    <mergeCell ref="B94:E94"/>
    <mergeCell ref="B95:E95"/>
    <mergeCell ref="B70:E70"/>
    <mergeCell ref="B71:E71"/>
    <mergeCell ref="B72:E72"/>
    <mergeCell ref="B90:E90"/>
    <mergeCell ref="B91:E91"/>
    <mergeCell ref="B73:E73"/>
    <mergeCell ref="B74:E74"/>
    <mergeCell ref="B75:E75"/>
    <mergeCell ref="B76:E76"/>
    <mergeCell ref="B77:E77"/>
    <mergeCell ref="B78:E78"/>
    <mergeCell ref="B81:E81"/>
    <mergeCell ref="B82:E82"/>
    <mergeCell ref="B83:E83"/>
    <mergeCell ref="B84:E84"/>
    <mergeCell ref="B88:E88"/>
    <mergeCell ref="B89:E89"/>
    <mergeCell ref="B85:E85"/>
    <mergeCell ref="T59:T60"/>
    <mergeCell ref="Y59:Y60"/>
    <mergeCell ref="Z59:Z60"/>
    <mergeCell ref="AA59:AA60"/>
    <mergeCell ref="AB59:AB60"/>
    <mergeCell ref="P60:S60"/>
    <mergeCell ref="U60:X60"/>
    <mergeCell ref="P61:S61"/>
    <mergeCell ref="U61:X61"/>
    <mergeCell ref="P62:S62"/>
    <mergeCell ref="U62:X62"/>
    <mergeCell ref="P63:S63"/>
    <mergeCell ref="U63:X63"/>
    <mergeCell ref="P64:S64"/>
    <mergeCell ref="U64:X64"/>
    <mergeCell ref="P65:S65"/>
    <mergeCell ref="U65:X65"/>
    <mergeCell ref="P91:S91"/>
    <mergeCell ref="U91:X91"/>
    <mergeCell ref="P66:S66"/>
    <mergeCell ref="U66:X66"/>
    <mergeCell ref="P67:S67"/>
    <mergeCell ref="U67:X67"/>
    <mergeCell ref="P68:S68"/>
    <mergeCell ref="U68:X68"/>
    <mergeCell ref="P69:S69"/>
    <mergeCell ref="U69:X69"/>
    <mergeCell ref="P70:S70"/>
    <mergeCell ref="U70:X70"/>
    <mergeCell ref="P71:S71"/>
    <mergeCell ref="U71:X71"/>
    <mergeCell ref="P72:S72"/>
    <mergeCell ref="U72:X72"/>
    <mergeCell ref="P92:S92"/>
    <mergeCell ref="U92:X92"/>
    <mergeCell ref="P93:S93"/>
    <mergeCell ref="U93:X93"/>
    <mergeCell ref="P94:S94"/>
    <mergeCell ref="U94:X94"/>
    <mergeCell ref="P95:S95"/>
    <mergeCell ref="U95:X95"/>
    <mergeCell ref="P96:S96"/>
    <mergeCell ref="U96:X96"/>
  </mergeCells>
  <printOptions horizontalCentered="1"/>
  <pageMargins left="0.25" right="0.25" top="0.75" bottom="0.75" header="0.3" footer="0.3"/>
  <pageSetup scale="4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B1:AG88"/>
  <sheetViews>
    <sheetView showGridLines="0" zoomScaleNormal="100" workbookViewId="0">
      <pane ySplit="1" topLeftCell="A2" activePane="bottomLeft" state="frozen"/>
      <selection pane="bottomLeft" activeCell="N32" sqref="N32"/>
    </sheetView>
  </sheetViews>
  <sheetFormatPr defaultRowHeight="15" x14ac:dyDescent="0.25"/>
  <cols>
    <col min="1" max="1" width="1.7109375" customWidth="1"/>
    <col min="7" max="7" width="11.5703125" customWidth="1"/>
    <col min="10" max="10" width="9.140625" customWidth="1"/>
    <col min="12" max="12" width="9.140625" customWidth="1"/>
    <col min="13" max="13" width="9.5703125" bestFit="1" customWidth="1"/>
    <col min="14" max="14" width="9.7109375" customWidth="1"/>
    <col min="15" max="16" width="3" customWidth="1"/>
    <col min="22" max="22" width="11.5703125" customWidth="1"/>
    <col min="27" max="27" width="9.140625" customWidth="1"/>
    <col min="29" max="29" width="9.7109375" customWidth="1"/>
    <col min="33" max="33" width="0" hidden="1" customWidth="1"/>
  </cols>
  <sheetData>
    <row r="1" spans="2:33" ht="21" x14ac:dyDescent="0.35">
      <c r="B1" s="51" t="s">
        <v>230</v>
      </c>
      <c r="O1" s="221"/>
      <c r="Q1" s="51" t="s">
        <v>231</v>
      </c>
      <c r="AG1" t="s">
        <v>142</v>
      </c>
    </row>
    <row r="2" spans="2:33" x14ac:dyDescent="0.25">
      <c r="O2" s="221"/>
      <c r="AG2" t="s">
        <v>143</v>
      </c>
    </row>
    <row r="3" spans="2:33" ht="15.75" thickBot="1" x14ac:dyDescent="0.3">
      <c r="B3" s="52" t="s">
        <v>108</v>
      </c>
      <c r="O3" s="221"/>
      <c r="AG3" t="s">
        <v>144</v>
      </c>
    </row>
    <row r="4" spans="2:33" x14ac:dyDescent="0.25">
      <c r="B4" s="53" t="s">
        <v>238</v>
      </c>
      <c r="C4" s="54"/>
      <c r="D4" s="54"/>
      <c r="E4" s="54"/>
      <c r="F4" s="54"/>
      <c r="G4" s="112"/>
      <c r="H4" s="54"/>
      <c r="I4" s="54"/>
      <c r="J4" s="54"/>
      <c r="K4" s="54"/>
      <c r="L4" s="54"/>
      <c r="M4" s="54"/>
      <c r="N4" s="83"/>
      <c r="O4" s="221"/>
      <c r="Q4" s="118" t="s">
        <v>232</v>
      </c>
      <c r="R4" s="119"/>
      <c r="S4" s="119"/>
      <c r="T4" s="119"/>
      <c r="U4" s="119"/>
      <c r="V4" s="120"/>
      <c r="W4" s="119"/>
      <c r="X4" s="119"/>
      <c r="Y4" s="119"/>
      <c r="Z4" s="119"/>
      <c r="AA4" s="119"/>
      <c r="AB4" s="119"/>
      <c r="AC4" s="121"/>
      <c r="AG4" t="s">
        <v>199</v>
      </c>
    </row>
    <row r="5" spans="2:33" x14ac:dyDescent="0.25">
      <c r="B5" s="94"/>
      <c r="C5" s="60"/>
      <c r="D5" s="60"/>
      <c r="E5" s="60"/>
      <c r="F5" s="60"/>
      <c r="G5" s="113"/>
      <c r="H5" s="60"/>
      <c r="I5" s="60"/>
      <c r="J5" s="60"/>
      <c r="K5" s="60"/>
      <c r="L5" s="60"/>
      <c r="M5" s="60"/>
      <c r="N5" s="96"/>
      <c r="O5" s="221"/>
      <c r="Q5" s="284" t="s">
        <v>139</v>
      </c>
      <c r="R5" s="285"/>
      <c r="S5" s="285"/>
      <c r="T5" s="285"/>
      <c r="U5" s="285"/>
      <c r="V5" s="243" t="s">
        <v>202</v>
      </c>
      <c r="W5" s="243" t="s">
        <v>145</v>
      </c>
      <c r="X5" s="243"/>
      <c r="Y5" s="243" t="s">
        <v>201</v>
      </c>
      <c r="Z5" s="243" t="s">
        <v>12</v>
      </c>
      <c r="AA5" s="243" t="s">
        <v>13</v>
      </c>
      <c r="AB5" s="243" t="s">
        <v>101</v>
      </c>
      <c r="AC5" s="274" t="s">
        <v>3</v>
      </c>
      <c r="AG5" t="s">
        <v>200</v>
      </c>
    </row>
    <row r="6" spans="2:33" x14ac:dyDescent="0.25">
      <c r="B6" s="250" t="s">
        <v>140</v>
      </c>
      <c r="C6" s="244"/>
      <c r="D6" s="244"/>
      <c r="E6" s="244"/>
      <c r="F6" s="244"/>
      <c r="G6" s="244"/>
      <c r="H6" s="244"/>
      <c r="I6" s="244"/>
      <c r="J6" s="244"/>
      <c r="K6" s="244"/>
      <c r="L6" s="244"/>
      <c r="M6" s="244"/>
      <c r="N6" s="90" t="s">
        <v>3</v>
      </c>
      <c r="O6" s="221"/>
      <c r="Q6" s="250"/>
      <c r="R6" s="244"/>
      <c r="S6" s="244"/>
      <c r="T6" s="244"/>
      <c r="U6" s="244"/>
      <c r="V6" s="263"/>
      <c r="W6" s="263"/>
      <c r="X6" s="263"/>
      <c r="Y6" s="263"/>
      <c r="Z6" s="263"/>
      <c r="AA6" s="263"/>
      <c r="AB6" s="263"/>
      <c r="AC6" s="275"/>
    </row>
    <row r="7" spans="2:33" x14ac:dyDescent="0.25">
      <c r="B7" s="251"/>
      <c r="C7" s="252"/>
      <c r="D7" s="252"/>
      <c r="E7" s="252"/>
      <c r="F7" s="252"/>
      <c r="G7" s="252"/>
      <c r="H7" s="252"/>
      <c r="I7" s="252"/>
      <c r="J7" s="252"/>
      <c r="K7" s="252"/>
      <c r="L7" s="252"/>
      <c r="M7" s="253"/>
      <c r="N7" s="14"/>
      <c r="O7" s="221"/>
      <c r="Q7" s="251"/>
      <c r="R7" s="252"/>
      <c r="S7" s="252"/>
      <c r="T7" s="252"/>
      <c r="U7" s="253"/>
      <c r="V7" s="42"/>
      <c r="W7" s="286"/>
      <c r="X7" s="287"/>
      <c r="Y7" s="5"/>
      <c r="Z7" s="4"/>
      <c r="AA7" s="5"/>
      <c r="AB7" s="139" t="str">
        <f>IF(OR('Start Here'!$Q$3="",V7=""),"",IF((AA7*Z7/360)*('Start Here'!$Q$3-Liabilities!V7),(AA7*Z7/360)*('Start Here'!$Q$3-Liabilities!V7),""))</f>
        <v/>
      </c>
      <c r="AC7" s="138" t="str">
        <f t="shared" ref="AC7:AC8" si="0">IF(SUM(AA7,AB7),SUM(AA7,AB7),"")</f>
        <v/>
      </c>
    </row>
    <row r="8" spans="2:33" x14ac:dyDescent="0.25">
      <c r="B8" s="254"/>
      <c r="C8" s="255"/>
      <c r="D8" s="255"/>
      <c r="E8" s="255"/>
      <c r="F8" s="255"/>
      <c r="G8" s="255"/>
      <c r="H8" s="255"/>
      <c r="I8" s="255"/>
      <c r="J8" s="255"/>
      <c r="K8" s="255"/>
      <c r="L8" s="255"/>
      <c r="M8" s="256"/>
      <c r="N8" s="15"/>
      <c r="O8" s="221"/>
      <c r="Q8" s="254"/>
      <c r="R8" s="255"/>
      <c r="S8" s="255"/>
      <c r="T8" s="255"/>
      <c r="U8" s="256"/>
      <c r="V8" s="43"/>
      <c r="W8" s="288"/>
      <c r="X8" s="289"/>
      <c r="Y8" s="5"/>
      <c r="Z8" s="4"/>
      <c r="AA8" s="5"/>
      <c r="AB8" s="139" t="str">
        <f>IF(OR('Start Here'!$Q$3="",V8=""),"",IF((AA8*Z8/360)*('Start Here'!$Q$3-Liabilities!V8),(AA8*Z8/360)*('Start Here'!$Q$3-Liabilities!V8),""))</f>
        <v/>
      </c>
      <c r="AC8" s="138" t="str">
        <f t="shared" si="0"/>
        <v/>
      </c>
    </row>
    <row r="9" spans="2:33" x14ac:dyDescent="0.25">
      <c r="B9" s="254"/>
      <c r="C9" s="255"/>
      <c r="D9" s="255"/>
      <c r="E9" s="255"/>
      <c r="F9" s="255"/>
      <c r="G9" s="255"/>
      <c r="H9" s="255"/>
      <c r="I9" s="255"/>
      <c r="J9" s="255"/>
      <c r="K9" s="255"/>
      <c r="L9" s="255"/>
      <c r="M9" s="256"/>
      <c r="N9" s="15"/>
      <c r="O9" s="221"/>
      <c r="Q9" s="254"/>
      <c r="R9" s="255"/>
      <c r="S9" s="255"/>
      <c r="T9" s="255"/>
      <c r="U9" s="256"/>
      <c r="V9" s="43"/>
      <c r="W9" s="290"/>
      <c r="X9" s="291"/>
      <c r="Y9" s="5"/>
      <c r="Z9" s="4"/>
      <c r="AA9" s="5"/>
      <c r="AB9" s="139"/>
      <c r="AC9" s="138"/>
    </row>
    <row r="10" spans="2:33" x14ac:dyDescent="0.25">
      <c r="B10" s="254"/>
      <c r="C10" s="255"/>
      <c r="D10" s="255"/>
      <c r="E10" s="255"/>
      <c r="F10" s="255"/>
      <c r="G10" s="255"/>
      <c r="H10" s="255"/>
      <c r="I10" s="255"/>
      <c r="J10" s="255"/>
      <c r="K10" s="255"/>
      <c r="L10" s="255"/>
      <c r="M10" s="256"/>
      <c r="N10" s="15"/>
      <c r="O10" s="221"/>
      <c r="Q10" s="254"/>
      <c r="R10" s="255"/>
      <c r="S10" s="255"/>
      <c r="T10" s="255"/>
      <c r="U10" s="256"/>
      <c r="V10" s="43"/>
      <c r="W10" s="290"/>
      <c r="X10" s="291"/>
      <c r="Y10" s="5"/>
      <c r="Z10" s="4"/>
      <c r="AA10" s="5"/>
      <c r="AB10" s="139"/>
      <c r="AC10" s="138"/>
    </row>
    <row r="11" spans="2:33" x14ac:dyDescent="0.25">
      <c r="B11" s="254"/>
      <c r="C11" s="255"/>
      <c r="D11" s="255"/>
      <c r="E11" s="255"/>
      <c r="F11" s="255"/>
      <c r="G11" s="255"/>
      <c r="H11" s="255"/>
      <c r="I11" s="255"/>
      <c r="J11" s="255"/>
      <c r="K11" s="255"/>
      <c r="L11" s="255"/>
      <c r="M11" s="256"/>
      <c r="N11" s="15"/>
      <c r="O11" s="221"/>
      <c r="Q11" s="254"/>
      <c r="R11" s="255"/>
      <c r="S11" s="255"/>
      <c r="T11" s="255"/>
      <c r="U11" s="256"/>
      <c r="V11" s="43"/>
      <c r="W11" s="290"/>
      <c r="X11" s="291"/>
      <c r="Y11" s="5"/>
      <c r="Z11" s="4"/>
      <c r="AA11" s="5"/>
      <c r="AB11" s="139"/>
      <c r="AC11" s="138"/>
    </row>
    <row r="12" spans="2:33" x14ac:dyDescent="0.25">
      <c r="B12" s="254"/>
      <c r="C12" s="255"/>
      <c r="D12" s="255"/>
      <c r="E12" s="255"/>
      <c r="F12" s="255"/>
      <c r="G12" s="255"/>
      <c r="H12" s="255"/>
      <c r="I12" s="255"/>
      <c r="J12" s="255"/>
      <c r="K12" s="255"/>
      <c r="L12" s="255"/>
      <c r="M12" s="256"/>
      <c r="N12" s="15"/>
      <c r="O12" s="221"/>
      <c r="Q12" s="254"/>
      <c r="R12" s="255"/>
      <c r="S12" s="255"/>
      <c r="T12" s="255"/>
      <c r="U12" s="256"/>
      <c r="V12" s="43"/>
      <c r="W12" s="290"/>
      <c r="X12" s="291"/>
      <c r="Y12" s="5"/>
      <c r="Z12" s="4"/>
      <c r="AA12" s="5"/>
      <c r="AB12" s="139"/>
      <c r="AC12" s="138"/>
    </row>
    <row r="13" spans="2:33" x14ac:dyDescent="0.25">
      <c r="B13" s="254"/>
      <c r="C13" s="255"/>
      <c r="D13" s="255"/>
      <c r="E13" s="255"/>
      <c r="F13" s="255"/>
      <c r="G13" s="255"/>
      <c r="H13" s="255"/>
      <c r="I13" s="255"/>
      <c r="J13" s="255"/>
      <c r="K13" s="255"/>
      <c r="L13" s="255"/>
      <c r="M13" s="256"/>
      <c r="N13" s="15"/>
      <c r="O13" s="221"/>
      <c r="Q13" s="254"/>
      <c r="R13" s="255"/>
      <c r="S13" s="255"/>
      <c r="T13" s="255"/>
      <c r="U13" s="256"/>
      <c r="V13" s="43"/>
      <c r="W13" s="290"/>
      <c r="X13" s="291"/>
      <c r="Y13" s="5"/>
      <c r="Z13" s="4"/>
      <c r="AA13" s="5"/>
      <c r="AB13" s="139"/>
      <c r="AC13" s="138"/>
    </row>
    <row r="14" spans="2:33" x14ac:dyDescent="0.25">
      <c r="B14" s="254"/>
      <c r="C14" s="255"/>
      <c r="D14" s="255"/>
      <c r="E14" s="255"/>
      <c r="F14" s="255"/>
      <c r="G14" s="255"/>
      <c r="H14" s="255"/>
      <c r="I14" s="255"/>
      <c r="J14" s="255"/>
      <c r="K14" s="255"/>
      <c r="L14" s="255"/>
      <c r="M14" s="256"/>
      <c r="N14" s="15"/>
      <c r="O14" s="221"/>
      <c r="Q14" s="254"/>
      <c r="R14" s="255"/>
      <c r="S14" s="255"/>
      <c r="T14" s="255"/>
      <c r="U14" s="256"/>
      <c r="V14" s="43"/>
      <c r="W14" s="290"/>
      <c r="X14" s="291"/>
      <c r="Y14" s="5"/>
      <c r="Z14" s="4"/>
      <c r="AA14" s="5"/>
      <c r="AB14" s="139"/>
      <c r="AC14" s="138"/>
    </row>
    <row r="15" spans="2:33" x14ac:dyDescent="0.25">
      <c r="B15" s="254"/>
      <c r="C15" s="255"/>
      <c r="D15" s="255"/>
      <c r="E15" s="255"/>
      <c r="F15" s="255"/>
      <c r="G15" s="255"/>
      <c r="H15" s="255"/>
      <c r="I15" s="255"/>
      <c r="J15" s="255"/>
      <c r="K15" s="255"/>
      <c r="L15" s="255"/>
      <c r="M15" s="256"/>
      <c r="N15" s="15"/>
      <c r="O15" s="221"/>
      <c r="Q15" s="254"/>
      <c r="R15" s="255"/>
      <c r="S15" s="255"/>
      <c r="T15" s="255"/>
      <c r="U15" s="256"/>
      <c r="V15" s="43"/>
      <c r="W15" s="290"/>
      <c r="X15" s="291"/>
      <c r="Y15" s="5"/>
      <c r="Z15" s="4"/>
      <c r="AA15" s="5"/>
      <c r="AB15" s="139"/>
      <c r="AC15" s="138"/>
    </row>
    <row r="16" spans="2:33" x14ac:dyDescent="0.25">
      <c r="B16" s="247"/>
      <c r="C16" s="248"/>
      <c r="D16" s="248"/>
      <c r="E16" s="248"/>
      <c r="F16" s="248"/>
      <c r="G16" s="248"/>
      <c r="H16" s="248"/>
      <c r="I16" s="248"/>
      <c r="J16" s="248"/>
      <c r="K16" s="248"/>
      <c r="L16" s="248"/>
      <c r="M16" s="249"/>
      <c r="N16" s="22"/>
      <c r="O16" s="221"/>
      <c r="Q16" s="247"/>
      <c r="R16" s="248"/>
      <c r="S16" s="248"/>
      <c r="T16" s="248"/>
      <c r="U16" s="249"/>
      <c r="V16" s="44"/>
      <c r="W16" s="292"/>
      <c r="X16" s="293"/>
      <c r="Y16" s="27"/>
      <c r="Z16" s="26"/>
      <c r="AA16" s="27"/>
      <c r="AB16" s="134"/>
      <c r="AC16" s="202"/>
    </row>
    <row r="17" spans="2:29" ht="15.75" thickBot="1" x14ac:dyDescent="0.3">
      <c r="B17" s="295" t="s">
        <v>96</v>
      </c>
      <c r="C17" s="296"/>
      <c r="D17" s="296"/>
      <c r="E17" s="296"/>
      <c r="F17" s="296"/>
      <c r="G17" s="296"/>
      <c r="H17" s="296"/>
      <c r="I17" s="296"/>
      <c r="J17" s="296"/>
      <c r="K17" s="296"/>
      <c r="L17" s="294"/>
      <c r="M17" s="294"/>
      <c r="N17" s="114" t="str">
        <f>IF(SUM(N7:N16)=0,"",SUM(N7:N16))</f>
        <v/>
      </c>
      <c r="O17" s="221"/>
      <c r="Q17" s="271" t="s">
        <v>233</v>
      </c>
      <c r="R17" s="272"/>
      <c r="S17" s="272"/>
      <c r="T17" s="272"/>
      <c r="U17" s="272"/>
      <c r="V17" s="272"/>
      <c r="W17" s="122"/>
      <c r="X17" s="63"/>
      <c r="Y17" s="63"/>
      <c r="Z17" s="64"/>
      <c r="AA17" s="64" t="str">
        <f>IF(SUM(AA7:AA16)=0,"",SUM(AA7:AA16))</f>
        <v/>
      </c>
      <c r="AB17" s="64" t="str">
        <f>IF(SUM(AB7:AB16)=0,"",SUM(AB7:AB16))</f>
        <v/>
      </c>
      <c r="AC17" s="65" t="str">
        <f>IF(SUM(AC7:AC16)=0,"",SUM(AC7:AC16))</f>
        <v/>
      </c>
    </row>
    <row r="18" spans="2:29" ht="15.75" thickBot="1" x14ac:dyDescent="0.3">
      <c r="B18" s="115"/>
      <c r="C18" s="115"/>
      <c r="D18" s="115"/>
      <c r="E18" s="115"/>
      <c r="F18" s="115"/>
      <c r="G18" s="115"/>
      <c r="H18" s="115"/>
      <c r="I18" s="115"/>
      <c r="J18" s="115"/>
      <c r="K18" s="115"/>
      <c r="L18" s="116"/>
      <c r="M18" s="116"/>
      <c r="N18" s="117"/>
      <c r="O18" s="221"/>
    </row>
    <row r="19" spans="2:29" x14ac:dyDescent="0.25">
      <c r="B19" s="118" t="s">
        <v>97</v>
      </c>
      <c r="C19" s="119"/>
      <c r="D19" s="119"/>
      <c r="E19" s="119"/>
      <c r="F19" s="119"/>
      <c r="G19" s="120"/>
      <c r="H19" s="119"/>
      <c r="I19" s="119"/>
      <c r="J19" s="119"/>
      <c r="K19" s="119"/>
      <c r="L19" s="119"/>
      <c r="M19" s="119"/>
      <c r="N19" s="121"/>
      <c r="O19" s="221"/>
      <c r="Q19" s="53" t="s">
        <v>234</v>
      </c>
      <c r="R19" s="72"/>
      <c r="S19" s="72"/>
      <c r="T19" s="72"/>
      <c r="U19" s="72"/>
      <c r="V19" s="108"/>
      <c r="W19" s="72"/>
      <c r="X19" s="72"/>
      <c r="Y19" s="72"/>
      <c r="Z19" s="72"/>
      <c r="AA19" s="72"/>
      <c r="AB19" s="72"/>
      <c r="AC19" s="83"/>
    </row>
    <row r="20" spans="2:29" ht="15" customHeight="1" x14ac:dyDescent="0.25">
      <c r="B20" s="284" t="s">
        <v>139</v>
      </c>
      <c r="C20" s="285"/>
      <c r="D20" s="285"/>
      <c r="E20" s="285"/>
      <c r="F20" s="285"/>
      <c r="G20" s="243" t="s">
        <v>202</v>
      </c>
      <c r="H20" s="243" t="s">
        <v>145</v>
      </c>
      <c r="I20" s="243"/>
      <c r="J20" s="243" t="s">
        <v>201</v>
      </c>
      <c r="K20" s="243" t="s">
        <v>12</v>
      </c>
      <c r="L20" s="243" t="s">
        <v>13</v>
      </c>
      <c r="M20" s="243" t="s">
        <v>101</v>
      </c>
      <c r="N20" s="274" t="s">
        <v>3</v>
      </c>
      <c r="O20" s="221"/>
      <c r="Q20" s="284" t="s">
        <v>139</v>
      </c>
      <c r="R20" s="285"/>
      <c r="S20" s="285"/>
      <c r="T20" s="285"/>
      <c r="U20" s="243" t="s">
        <v>104</v>
      </c>
      <c r="V20" s="243" t="s">
        <v>102</v>
      </c>
      <c r="W20" s="243" t="s">
        <v>201</v>
      </c>
      <c r="X20" s="243" t="s">
        <v>12</v>
      </c>
      <c r="Y20" s="282" t="s">
        <v>13</v>
      </c>
      <c r="Z20" s="243" t="s">
        <v>103</v>
      </c>
      <c r="AA20" s="243" t="s">
        <v>101</v>
      </c>
      <c r="AB20" s="243" t="s">
        <v>14</v>
      </c>
      <c r="AC20" s="274" t="s">
        <v>15</v>
      </c>
    </row>
    <row r="21" spans="2:29" x14ac:dyDescent="0.25">
      <c r="B21" s="250"/>
      <c r="C21" s="244"/>
      <c r="D21" s="244"/>
      <c r="E21" s="244"/>
      <c r="F21" s="244"/>
      <c r="G21" s="263"/>
      <c r="H21" s="263"/>
      <c r="I21" s="263"/>
      <c r="J21" s="263"/>
      <c r="K21" s="263"/>
      <c r="L21" s="263"/>
      <c r="M21" s="263"/>
      <c r="N21" s="275"/>
      <c r="O21" s="221"/>
      <c r="Q21" s="250"/>
      <c r="R21" s="244"/>
      <c r="S21" s="244"/>
      <c r="T21" s="244"/>
      <c r="U21" s="263"/>
      <c r="V21" s="263"/>
      <c r="W21" s="263"/>
      <c r="X21" s="263"/>
      <c r="Y21" s="283"/>
      <c r="Z21" s="263"/>
      <c r="AA21" s="263"/>
      <c r="AB21" s="263"/>
      <c r="AC21" s="275"/>
    </row>
    <row r="22" spans="2:29" x14ac:dyDescent="0.25">
      <c r="B22" s="251"/>
      <c r="C22" s="252"/>
      <c r="D22" s="252"/>
      <c r="E22" s="252"/>
      <c r="F22" s="253"/>
      <c r="G22" s="42"/>
      <c r="H22" s="286"/>
      <c r="I22" s="287"/>
      <c r="J22" s="5"/>
      <c r="K22" s="4"/>
      <c r="L22" s="5"/>
      <c r="M22" s="139" t="str">
        <f>IF(OR('Start Here'!$Q$3="",G22=""),"",IF((L22*K22/360)*('Start Here'!$Q$3-Liabilities!G22),(L22*K22/360)*('Start Here'!$Q$3-Liabilities!G22),""))</f>
        <v/>
      </c>
      <c r="N22" s="138" t="str">
        <f t="shared" ref="N22:N31" si="1">IF(SUM(L22,M22),SUM(L22,M22),"")</f>
        <v/>
      </c>
      <c r="O22" s="221"/>
      <c r="Q22" s="257"/>
      <c r="R22" s="258"/>
      <c r="S22" s="258"/>
      <c r="T22" s="258"/>
      <c r="U22" s="2"/>
      <c r="V22" s="3"/>
      <c r="W22" s="5"/>
      <c r="X22" s="4"/>
      <c r="Y22" s="5"/>
      <c r="Z22" s="203"/>
      <c r="AA22" s="201" t="str">
        <f>IF((Y22*X22/360)*('Start Here'!$Q$3-Liabilities!U22),(Y22*X22/360)*('Start Here'!$Q$3-Liabilities!U22),"")</f>
        <v/>
      </c>
      <c r="AB22" s="133" t="str">
        <f t="shared" ref="AB22:AB30" si="2">IF(OR(Y22="",V22=""),"",IF(((W22*IF(V22="Weekly",52,IF(V22="Bi-Weekly",26,IF(V22="Monthly",12,IF(V22="Quarterly",4,IF(V22="Semi-Annual",2,IF(V22="Annual",1,"")))))))-(Y22*X22))&gt;=Y22,Y22,((W22*IF(V22="Weekly",52,IF(V22="Bi-Weekly",26,IF(V22="Monthly",12,IF(V22="Quarterly",4,IF(V22="Semi-Annual",2,IF(V22="Annual",1,"")))))))-(Y22*X22))))</f>
        <v/>
      </c>
      <c r="AC22" s="89" t="str">
        <f>IF(OR('Start Here'!$Q$3="",Y22="",AB22=""),"",IF((Y22-AB22)&lt;=0,0,(Y22-AB22)))</f>
        <v/>
      </c>
    </row>
    <row r="23" spans="2:29" x14ac:dyDescent="0.25">
      <c r="B23" s="254"/>
      <c r="C23" s="255"/>
      <c r="D23" s="255"/>
      <c r="E23" s="255"/>
      <c r="F23" s="256"/>
      <c r="G23" s="43"/>
      <c r="H23" s="288"/>
      <c r="I23" s="289"/>
      <c r="J23" s="5"/>
      <c r="K23" s="4"/>
      <c r="L23" s="5"/>
      <c r="M23" s="139" t="str">
        <f>IF(OR('Start Here'!$Q$3="",G23=""),"",IF((L23*K23/360)*('Start Here'!$Q$3-Liabilities!G23),(L23*K23/360)*('Start Here'!$Q$3-Liabilities!G23),""))</f>
        <v/>
      </c>
      <c r="N23" s="138" t="str">
        <f t="shared" si="1"/>
        <v/>
      </c>
      <c r="O23" s="221"/>
      <c r="Q23" s="261"/>
      <c r="R23" s="262"/>
      <c r="S23" s="262"/>
      <c r="T23" s="262"/>
      <c r="U23" s="6"/>
      <c r="V23" s="7"/>
      <c r="W23" s="9"/>
      <c r="X23" s="8"/>
      <c r="Y23" s="9"/>
      <c r="Z23" s="204"/>
      <c r="AA23" s="132" t="str">
        <f>IF((Y23*X23/360)*('Start Here'!$Q$3-Liabilities!U23),(Y23*X23/360)*('Start Here'!$Q$3-Liabilities!U23),"")</f>
        <v/>
      </c>
      <c r="AB23" s="133" t="str">
        <f t="shared" si="2"/>
        <v/>
      </c>
      <c r="AC23" s="89" t="str">
        <f>IF(OR('Start Here'!$Q$3="",Y23="",AB23=""),"",IF((Y23-AB23)&lt;=0,0,(Y23-AB23)))</f>
        <v/>
      </c>
    </row>
    <row r="24" spans="2:29" x14ac:dyDescent="0.25">
      <c r="B24" s="254"/>
      <c r="C24" s="255"/>
      <c r="D24" s="255"/>
      <c r="E24" s="255"/>
      <c r="F24" s="256"/>
      <c r="G24" s="43"/>
      <c r="H24" s="290"/>
      <c r="I24" s="291"/>
      <c r="J24" s="5"/>
      <c r="K24" s="4"/>
      <c r="L24" s="5"/>
      <c r="M24" s="139" t="str">
        <f>IF(OR('Start Here'!$Q$3="",G24=""),"",IF((L24*K24/360)*('Start Here'!$Q$3-Liabilities!G24),(L24*K24/360)*('Start Here'!$Q$3-Liabilities!G24),""))</f>
        <v/>
      </c>
      <c r="N24" s="138" t="str">
        <f t="shared" si="1"/>
        <v/>
      </c>
      <c r="O24" s="221"/>
      <c r="Q24" s="261"/>
      <c r="R24" s="262"/>
      <c r="S24" s="262"/>
      <c r="T24" s="262"/>
      <c r="U24" s="6"/>
      <c r="V24" s="7"/>
      <c r="W24" s="9"/>
      <c r="X24" s="8"/>
      <c r="Y24" s="9"/>
      <c r="Z24" s="204"/>
      <c r="AA24" s="132" t="str">
        <f>IF((Y24*X24/360)*('Start Here'!$Q$3-Liabilities!U24),(Y24*X24/360)*('Start Here'!$Q$3-Liabilities!U24),"")</f>
        <v/>
      </c>
      <c r="AB24" s="133" t="str">
        <f t="shared" si="2"/>
        <v/>
      </c>
      <c r="AC24" s="89" t="str">
        <f>IF(OR('Start Here'!$Q$3="",Y24="",AB24=""),"",IF((Y24-AB24)&lt;=0,0,(Y24-AB24)))</f>
        <v/>
      </c>
    </row>
    <row r="25" spans="2:29" x14ac:dyDescent="0.25">
      <c r="B25" s="254"/>
      <c r="C25" s="255"/>
      <c r="D25" s="255"/>
      <c r="E25" s="255"/>
      <c r="F25" s="256"/>
      <c r="G25" s="43"/>
      <c r="H25" s="290"/>
      <c r="I25" s="291"/>
      <c r="J25" s="5"/>
      <c r="K25" s="4"/>
      <c r="L25" s="5"/>
      <c r="M25" s="139" t="str">
        <f>IF(OR('Start Here'!$Q$3="",G25=""),"",IF((L25*K25/360)*('Start Here'!$Q$3-Liabilities!G25),(L25*K25/360)*('Start Here'!$Q$3-Liabilities!G25),""))</f>
        <v/>
      </c>
      <c r="N25" s="138" t="str">
        <f t="shared" si="1"/>
        <v/>
      </c>
      <c r="O25" s="221"/>
      <c r="Q25" s="261"/>
      <c r="R25" s="262"/>
      <c r="S25" s="262"/>
      <c r="T25" s="262"/>
      <c r="U25" s="6"/>
      <c r="V25" s="7"/>
      <c r="W25" s="9"/>
      <c r="X25" s="8"/>
      <c r="Y25" s="9"/>
      <c r="Z25" s="204"/>
      <c r="AA25" s="132" t="str">
        <f>IF((Y25*X25/360)*('Start Here'!$Q$3-Liabilities!U25),(Y25*X25/360)*('Start Here'!$Q$3-Liabilities!U25),"")</f>
        <v/>
      </c>
      <c r="AB25" s="133" t="str">
        <f t="shared" si="2"/>
        <v/>
      </c>
      <c r="AC25" s="89" t="str">
        <f>IF(OR('Start Here'!$Q$3="",Y25="",AB25=""),"",IF((Y25-AB25)&lt;=0,0,(Y25-AB25)))</f>
        <v/>
      </c>
    </row>
    <row r="26" spans="2:29" x14ac:dyDescent="0.25">
      <c r="B26" s="254"/>
      <c r="C26" s="255"/>
      <c r="D26" s="255"/>
      <c r="E26" s="255"/>
      <c r="F26" s="256"/>
      <c r="G26" s="43"/>
      <c r="H26" s="290"/>
      <c r="I26" s="291"/>
      <c r="J26" s="5"/>
      <c r="K26" s="4"/>
      <c r="L26" s="5"/>
      <c r="M26" s="139" t="str">
        <f>IF(OR('Start Here'!$Q$3="",G26=""),"",IF((L26*K26/360)*('Start Here'!$Q$3-Liabilities!G26),(L26*K26/360)*('Start Here'!$Q$3-Liabilities!G26),""))</f>
        <v/>
      </c>
      <c r="N26" s="138" t="str">
        <f t="shared" si="1"/>
        <v/>
      </c>
      <c r="O26" s="221"/>
      <c r="Q26" s="261"/>
      <c r="R26" s="262"/>
      <c r="S26" s="262"/>
      <c r="T26" s="262"/>
      <c r="U26" s="6"/>
      <c r="V26" s="7"/>
      <c r="W26" s="9"/>
      <c r="X26" s="8"/>
      <c r="Y26" s="9"/>
      <c r="Z26" s="204"/>
      <c r="AA26" s="132" t="str">
        <f>IF((Y26*X26/360)*('Start Here'!$Q$3-Liabilities!U26),(Y26*X26/360)*('Start Here'!$Q$3-Liabilities!U26),"")</f>
        <v/>
      </c>
      <c r="AB26" s="133" t="str">
        <f t="shared" si="2"/>
        <v/>
      </c>
      <c r="AC26" s="89" t="str">
        <f>IF(OR('Start Here'!$Q$3="",Y26="",AB26=""),"",IF((Y26-AB26)&lt;=0,0,(Y26-AB26)))</f>
        <v/>
      </c>
    </row>
    <row r="27" spans="2:29" x14ac:dyDescent="0.25">
      <c r="B27" s="254"/>
      <c r="C27" s="255"/>
      <c r="D27" s="255"/>
      <c r="E27" s="255"/>
      <c r="F27" s="256"/>
      <c r="G27" s="43"/>
      <c r="H27" s="290"/>
      <c r="I27" s="291"/>
      <c r="J27" s="5"/>
      <c r="K27" s="4"/>
      <c r="L27" s="5"/>
      <c r="M27" s="139" t="str">
        <f>IF(OR('Start Here'!$Q$3="",G27=""),"",IF((L27*K27/360)*('Start Here'!$Q$3-Liabilities!G27),(L27*K27/360)*('Start Here'!$Q$3-Liabilities!G27),""))</f>
        <v/>
      </c>
      <c r="N27" s="138" t="str">
        <f t="shared" si="1"/>
        <v/>
      </c>
      <c r="O27" s="221"/>
      <c r="Q27" s="261"/>
      <c r="R27" s="262"/>
      <c r="S27" s="262"/>
      <c r="T27" s="262"/>
      <c r="U27" s="6"/>
      <c r="V27" s="7"/>
      <c r="W27" s="9"/>
      <c r="X27" s="8"/>
      <c r="Y27" s="9"/>
      <c r="Z27" s="204"/>
      <c r="AA27" s="132" t="str">
        <f>IF((Y27*X27/360)*('Start Here'!$Q$3-Liabilities!U27),(Y27*X27/360)*('Start Here'!$Q$3-Liabilities!U27),"")</f>
        <v/>
      </c>
      <c r="AB27" s="133" t="str">
        <f t="shared" si="2"/>
        <v/>
      </c>
      <c r="AC27" s="89" t="str">
        <f>IF(OR('Start Here'!$Q$3="",Y27="",AB27=""),"",IF((Y27-AB27)&lt;=0,0,(Y27-AB27)))</f>
        <v/>
      </c>
    </row>
    <row r="28" spans="2:29" x14ac:dyDescent="0.25">
      <c r="B28" s="254"/>
      <c r="C28" s="255"/>
      <c r="D28" s="255"/>
      <c r="E28" s="255"/>
      <c r="F28" s="256"/>
      <c r="G28" s="43"/>
      <c r="H28" s="290"/>
      <c r="I28" s="291"/>
      <c r="J28" s="5"/>
      <c r="K28" s="4"/>
      <c r="L28" s="5"/>
      <c r="M28" s="139" t="str">
        <f>IF(OR('Start Here'!$Q$3="",G28=""),"",IF((L28*K28/360)*('Start Here'!$Q$3-Liabilities!G28),(L28*K28/360)*('Start Here'!$Q$3-Liabilities!G28),""))</f>
        <v/>
      </c>
      <c r="N28" s="138" t="str">
        <f t="shared" si="1"/>
        <v/>
      </c>
      <c r="O28" s="221"/>
      <c r="Q28" s="261"/>
      <c r="R28" s="262"/>
      <c r="S28" s="262"/>
      <c r="T28" s="262"/>
      <c r="U28" s="6"/>
      <c r="V28" s="7"/>
      <c r="W28" s="9"/>
      <c r="X28" s="8"/>
      <c r="Y28" s="9"/>
      <c r="Z28" s="204"/>
      <c r="AA28" s="132" t="str">
        <f>IF((Y28*X28/360)*('Start Here'!$Q$3-Liabilities!U28),(Y28*X28/360)*('Start Here'!$Q$3-Liabilities!U28),"")</f>
        <v/>
      </c>
      <c r="AB28" s="133" t="str">
        <f t="shared" si="2"/>
        <v/>
      </c>
      <c r="AC28" s="89" t="str">
        <f>IF(OR('Start Here'!$Q$3="",Y28="",AB28=""),"",IF((Y28-AB28)&lt;=0,0,(Y28-AB28)))</f>
        <v/>
      </c>
    </row>
    <row r="29" spans="2:29" x14ac:dyDescent="0.25">
      <c r="B29" s="254"/>
      <c r="C29" s="255"/>
      <c r="D29" s="255"/>
      <c r="E29" s="255"/>
      <c r="F29" s="256"/>
      <c r="G29" s="43"/>
      <c r="H29" s="290"/>
      <c r="I29" s="291"/>
      <c r="J29" s="5"/>
      <c r="K29" s="4"/>
      <c r="L29" s="5"/>
      <c r="M29" s="139" t="str">
        <f>IF(OR('Start Here'!$Q$3="",G29=""),"",IF((L29*K29/360)*('Start Here'!$Q$3-Liabilities!G29),(L29*K29/360)*('Start Here'!$Q$3-Liabilities!G29),""))</f>
        <v/>
      </c>
      <c r="N29" s="138" t="str">
        <f t="shared" si="1"/>
        <v/>
      </c>
      <c r="O29" s="221"/>
      <c r="Q29" s="261"/>
      <c r="R29" s="262"/>
      <c r="S29" s="262"/>
      <c r="T29" s="262"/>
      <c r="U29" s="6"/>
      <c r="V29" s="7"/>
      <c r="W29" s="9"/>
      <c r="X29" s="8"/>
      <c r="Y29" s="9"/>
      <c r="Z29" s="204"/>
      <c r="AA29" s="132" t="str">
        <f>IF((Y29*X29/360)*('Start Here'!$Q$3-Liabilities!U29),(Y29*X29/360)*('Start Here'!$Q$3-Liabilities!U29),"")</f>
        <v/>
      </c>
      <c r="AB29" s="133" t="str">
        <f t="shared" si="2"/>
        <v/>
      </c>
      <c r="AC29" s="89" t="str">
        <f>IF(OR('Start Here'!$Q$3="",Y29="",AB29=""),"",IF((Y29-AB29)&lt;=0,0,(Y29-AB29)))</f>
        <v/>
      </c>
    </row>
    <row r="30" spans="2:29" x14ac:dyDescent="0.25">
      <c r="B30" s="254"/>
      <c r="C30" s="255"/>
      <c r="D30" s="255"/>
      <c r="E30" s="255"/>
      <c r="F30" s="256"/>
      <c r="G30" s="43"/>
      <c r="H30" s="290"/>
      <c r="I30" s="291"/>
      <c r="J30" s="5"/>
      <c r="K30" s="4"/>
      <c r="L30" s="5"/>
      <c r="M30" s="139" t="str">
        <f>IF(OR('Start Here'!$Q$3="",G30=""),"",IF((L30*K30/360)*('Start Here'!$Q$3-Liabilities!G30),(L30*K30/360)*('Start Here'!$Q$3-Liabilities!G30),""))</f>
        <v/>
      </c>
      <c r="N30" s="138" t="str">
        <f t="shared" si="1"/>
        <v/>
      </c>
      <c r="O30" s="221"/>
      <c r="Q30" s="259"/>
      <c r="R30" s="260"/>
      <c r="S30" s="260"/>
      <c r="T30" s="260"/>
      <c r="U30" s="24"/>
      <c r="V30" s="25"/>
      <c r="W30" s="27"/>
      <c r="X30" s="26"/>
      <c r="Y30" s="27"/>
      <c r="Z30" s="205"/>
      <c r="AA30" s="134" t="str">
        <f>IF((Y30*X30/360)*('Start Here'!$Q$3-Liabilities!U30),(Y30*X30/360)*('Start Here'!$Q$3-Liabilities!U30),"")</f>
        <v/>
      </c>
      <c r="AB30" s="135" t="str">
        <f t="shared" si="2"/>
        <v/>
      </c>
      <c r="AC30" s="91" t="str">
        <f>IF(OR('Start Here'!$Q$3="",Y30="",AB30=""),"",IF((Y30-AB30)&lt;=0,0,(Y30-AB30)))</f>
        <v/>
      </c>
    </row>
    <row r="31" spans="2:29" ht="15.75" thickBot="1" x14ac:dyDescent="0.3">
      <c r="B31" s="247"/>
      <c r="C31" s="248"/>
      <c r="D31" s="248"/>
      <c r="E31" s="248"/>
      <c r="F31" s="249"/>
      <c r="G31" s="44"/>
      <c r="H31" s="292"/>
      <c r="I31" s="293"/>
      <c r="J31" s="27"/>
      <c r="K31" s="26"/>
      <c r="L31" s="27"/>
      <c r="M31" s="134" t="str">
        <f>IF(OR('Start Here'!$Q$3="",G31=""),"",IF((L31*K31/360)*('Start Here'!$Q$3-Liabilities!G31),(L31*K31/360)*('Start Here'!$Q$3-Liabilities!G31),""))</f>
        <v/>
      </c>
      <c r="N31" s="202" t="str">
        <f t="shared" si="1"/>
        <v/>
      </c>
      <c r="O31" s="221"/>
      <c r="Q31" s="271" t="s">
        <v>237</v>
      </c>
      <c r="R31" s="272"/>
      <c r="S31" s="272"/>
      <c r="T31" s="272"/>
      <c r="U31" s="272"/>
      <c r="V31" s="272"/>
      <c r="W31" s="122"/>
      <c r="X31" s="64"/>
      <c r="Y31" s="64" t="str">
        <f>IF(SUM(Y22:Y30)=0,"",SUM(Y22:Y30))</f>
        <v/>
      </c>
      <c r="Z31" s="64"/>
      <c r="AA31" s="64" t="str">
        <f>IF(SUM(AA22:AA30)=0,"",SUM(AA22:AA30))</f>
        <v/>
      </c>
      <c r="AB31" s="64" t="str">
        <f>IF(SUM(AB22:AB30)=0,"",SUM(AB22:AB30))</f>
        <v/>
      </c>
      <c r="AC31" s="65" t="str">
        <f>IF(SUM(AC22:AC30)=0,"",SUM(AC22:AC30))</f>
        <v/>
      </c>
    </row>
    <row r="32" spans="2:29" ht="15.75" thickBot="1" x14ac:dyDescent="0.3">
      <c r="B32" s="271" t="s">
        <v>105</v>
      </c>
      <c r="C32" s="272"/>
      <c r="D32" s="272"/>
      <c r="E32" s="272"/>
      <c r="F32" s="272"/>
      <c r="G32" s="272"/>
      <c r="H32" s="122"/>
      <c r="I32" s="63"/>
      <c r="J32" s="63"/>
      <c r="K32" s="64"/>
      <c r="L32" s="64" t="str">
        <f>IF(SUM(L22:L31)=0,"",SUM(L22:L31))</f>
        <v/>
      </c>
      <c r="M32" s="64" t="str">
        <f>IF(SUM(M22:M31)=0,"",SUM(M22:M31))</f>
        <v/>
      </c>
      <c r="N32" s="65" t="str">
        <f>IF(SUM(N22:N31)=0,"",SUM(N22:N31))</f>
        <v/>
      </c>
      <c r="O32" s="221"/>
      <c r="Q32" s="123"/>
      <c r="R32" s="124"/>
      <c r="S32" s="124"/>
      <c r="T32" s="124"/>
      <c r="U32" s="124"/>
      <c r="V32" s="124"/>
      <c r="W32" s="136"/>
      <c r="X32" s="57"/>
      <c r="Y32" s="126"/>
      <c r="Z32" s="57"/>
      <c r="AA32" s="57"/>
      <c r="AB32" s="57"/>
      <c r="AC32" s="67"/>
    </row>
    <row r="33" spans="2:29" x14ac:dyDescent="0.25">
      <c r="B33" s="123"/>
      <c r="C33" s="124"/>
      <c r="D33" s="124"/>
      <c r="E33" s="124"/>
      <c r="F33" s="124"/>
      <c r="G33" s="124"/>
      <c r="H33" s="125"/>
      <c r="L33" s="126"/>
      <c r="N33" s="127"/>
      <c r="O33" s="221"/>
      <c r="Q33" s="53" t="s">
        <v>235</v>
      </c>
      <c r="R33" s="72"/>
      <c r="S33" s="72"/>
      <c r="T33" s="72"/>
      <c r="U33" s="72"/>
      <c r="V33" s="108"/>
      <c r="W33" s="72"/>
      <c r="X33" s="72"/>
      <c r="Y33" s="72"/>
      <c r="Z33" s="72"/>
      <c r="AA33" s="72"/>
      <c r="AB33" s="72"/>
      <c r="AC33" s="83"/>
    </row>
    <row r="34" spans="2:29" x14ac:dyDescent="0.25">
      <c r="B34" s="99" t="s">
        <v>107</v>
      </c>
      <c r="C34" s="124"/>
      <c r="D34" s="124"/>
      <c r="E34" s="124"/>
      <c r="F34" s="124"/>
      <c r="G34" s="124"/>
      <c r="H34" s="125"/>
      <c r="L34" s="126"/>
      <c r="N34" s="128">
        <f>SUM(N32,N17)</f>
        <v>0</v>
      </c>
      <c r="O34" s="221"/>
      <c r="Q34" s="284" t="s">
        <v>139</v>
      </c>
      <c r="R34" s="285"/>
      <c r="S34" s="285"/>
      <c r="T34" s="285"/>
      <c r="U34" s="243" t="s">
        <v>104</v>
      </c>
      <c r="V34" s="243" t="s">
        <v>102</v>
      </c>
      <c r="W34" s="243" t="s">
        <v>201</v>
      </c>
      <c r="X34" s="243" t="s">
        <v>12</v>
      </c>
      <c r="Y34" s="282" t="s">
        <v>13</v>
      </c>
      <c r="Z34" s="243" t="s">
        <v>103</v>
      </c>
      <c r="AA34" s="243" t="s">
        <v>101</v>
      </c>
      <c r="AB34" s="243" t="s">
        <v>14</v>
      </c>
      <c r="AC34" s="274" t="s">
        <v>20</v>
      </c>
    </row>
    <row r="35" spans="2:29" x14ac:dyDescent="0.25">
      <c r="B35" s="124"/>
      <c r="C35" s="124"/>
      <c r="D35" s="124"/>
      <c r="E35" s="124"/>
      <c r="F35" s="124"/>
      <c r="G35" s="124"/>
      <c r="H35" s="125"/>
      <c r="L35" s="126"/>
      <c r="N35" s="129"/>
      <c r="O35" s="221"/>
      <c r="Q35" s="250"/>
      <c r="R35" s="244"/>
      <c r="S35" s="244"/>
      <c r="T35" s="244"/>
      <c r="U35" s="263"/>
      <c r="V35" s="263"/>
      <c r="W35" s="263"/>
      <c r="X35" s="263"/>
      <c r="Y35" s="283"/>
      <c r="Z35" s="263"/>
      <c r="AA35" s="263"/>
      <c r="AB35" s="263"/>
      <c r="AC35" s="275"/>
    </row>
    <row r="36" spans="2:29" ht="15.75" thickBot="1" x14ac:dyDescent="0.3">
      <c r="B36" s="130" t="s">
        <v>109</v>
      </c>
      <c r="C36" s="124"/>
      <c r="D36" s="124"/>
      <c r="E36" s="124"/>
      <c r="F36" s="124"/>
      <c r="G36" s="124"/>
      <c r="H36" s="125"/>
      <c r="L36" s="126"/>
      <c r="N36" s="131"/>
      <c r="O36" s="221"/>
      <c r="Q36" s="257"/>
      <c r="R36" s="258"/>
      <c r="S36" s="258"/>
      <c r="T36" s="258"/>
      <c r="U36" s="2"/>
      <c r="V36" s="3"/>
      <c r="W36" s="5"/>
      <c r="X36" s="4"/>
      <c r="Y36" s="5"/>
      <c r="Z36" s="203"/>
      <c r="AA36" s="201" t="str">
        <f>IF((Y36*X36/360)*('Start Here'!$Q$3-Liabilities!U36),(Y36*X36/360)*('Start Here'!$Q$3-Liabilities!U36),"")</f>
        <v/>
      </c>
      <c r="AB36" s="133" t="str">
        <f>IF(OR(Y36="",V36=""),"",IF(((W36*IF(V36="Weekly",52,IF(V36="Bi-Weekly",26,IF(V36="Monthly",12,IF(V36="Quarterly",4,IF(V36="Semi-Annual",2,IF(V36="Annual",1,"")))))))-(Y36*X36))&gt;=Y36,Y36,((W36*IF(V36="Weekly",52,IF(V36="Bi-Weekly",26,IF(V36="Monthly",12,IF(V36="Quarterly",4,IF(V36="Semi-Annual",2,IF(V36="Annual",1,"")))))))-(Y36*X36))))</f>
        <v/>
      </c>
      <c r="AC36" s="89" t="str">
        <f>IF(OR('Start Here'!$Q$3="",Y36="",AB36=""),"",IF((Y36-AB36)&lt;=0,0,(Y36-AB36)))</f>
        <v/>
      </c>
    </row>
    <row r="37" spans="2:29" x14ac:dyDescent="0.25">
      <c r="B37" s="53" t="s">
        <v>100</v>
      </c>
      <c r="C37" s="72"/>
      <c r="D37" s="72"/>
      <c r="E37" s="72"/>
      <c r="F37" s="72"/>
      <c r="G37" s="108"/>
      <c r="H37" s="72"/>
      <c r="I37" s="72"/>
      <c r="J37" s="72"/>
      <c r="K37" s="72"/>
      <c r="L37" s="72"/>
      <c r="M37" s="72"/>
      <c r="N37" s="83"/>
      <c r="O37" s="221"/>
      <c r="Q37" s="261"/>
      <c r="R37" s="262"/>
      <c r="S37" s="262"/>
      <c r="T37" s="262"/>
      <c r="U37" s="6"/>
      <c r="V37" s="7"/>
      <c r="W37" s="9"/>
      <c r="X37" s="8"/>
      <c r="Y37" s="9"/>
      <c r="Z37" s="204"/>
      <c r="AA37" s="132" t="str">
        <f>IF((Y37*X37/360)*('Start Here'!$Q$3-Liabilities!U37),(Y37*X37/360)*('Start Here'!$Q$3-Liabilities!U37),"")</f>
        <v/>
      </c>
      <c r="AB37" s="133" t="str">
        <f>IF(OR(Y37="",V37=""),"",IF(((W37*IF(V37="Weekly",52,IF(V37="Bi-Weekly",26,IF(V37="Monthly",12,IF(V37="Quarterly",4,IF(V37="Semi-Annual",2,IF(V37="Annual",1,"")))))))-(Y37*X37))&gt;=Y37,Y37,((W37*IF(V37="Weekly",52,IF(V37="Bi-Weekly",26,IF(V37="Monthly",12,IF(V37="Quarterly",4,IF(V37="Semi-Annual",2,IF(V37="Annual",1,"")))))))-(Y37*X37))))</f>
        <v/>
      </c>
      <c r="AC37" s="89" t="str">
        <f>IF(OR('Start Here'!$Q$3="",Y37="",AB37=""),"",IF((Y37-AB37)&lt;=0,0,(Y37-AB37)))</f>
        <v/>
      </c>
    </row>
    <row r="38" spans="2:29" ht="15" customHeight="1" x14ac:dyDescent="0.25">
      <c r="B38" s="284" t="s">
        <v>139</v>
      </c>
      <c r="C38" s="285"/>
      <c r="D38" s="285"/>
      <c r="E38" s="285"/>
      <c r="F38" s="243" t="s">
        <v>104</v>
      </c>
      <c r="G38" s="243" t="s">
        <v>102</v>
      </c>
      <c r="H38" s="243" t="s">
        <v>201</v>
      </c>
      <c r="I38" s="243" t="s">
        <v>12</v>
      </c>
      <c r="J38" s="282" t="s">
        <v>13</v>
      </c>
      <c r="K38" s="243" t="s">
        <v>103</v>
      </c>
      <c r="L38" s="243" t="s">
        <v>101</v>
      </c>
      <c r="M38" s="243" t="s">
        <v>14</v>
      </c>
      <c r="N38" s="274" t="s">
        <v>15</v>
      </c>
      <c r="O38" s="221"/>
      <c r="Q38" s="261"/>
      <c r="R38" s="262"/>
      <c r="S38" s="262"/>
      <c r="T38" s="262"/>
      <c r="U38" s="6"/>
      <c r="V38" s="10"/>
      <c r="W38" s="9"/>
      <c r="X38" s="8"/>
      <c r="Y38" s="9"/>
      <c r="Z38" s="204"/>
      <c r="AA38" s="132" t="str">
        <f>IF((Y38*X38/360)*('Start Here'!$Q$3-Liabilities!U38),(Y38*X38/360)*('Start Here'!$Q$3-Liabilities!U38),"")</f>
        <v/>
      </c>
      <c r="AB38" s="133" t="str">
        <f t="shared" ref="AB38:AB50" si="3">IF(OR(Y38="",V38=""),"",IF(((W38*IF(V38="Weekly",52,IF(V38="Bi-Weekly",26,IF(V38="Monthly",12,IF(V38="Quarterly",4,IF(V38="Semi-Annual",2,IF(V38="Annual",1,"")))))))-(Y38*X38))&gt;=Y38,Y38,((W38*IF(V38="Weekly",52,IF(V38="Bi-Weekly",26,IF(V38="Monthly",12,IF(V38="Quarterly",4,IF(V38="Semi-Annual",2,IF(V38="Annual",1,"")))))))-(Y38*X38))))</f>
        <v/>
      </c>
      <c r="AC38" s="89" t="str">
        <f>IF(OR('Start Here'!$Q$3="",Y38="",AB38=""),"",IF((Y38-AB38)&lt;=0,0,(Y38-AB38)))</f>
        <v/>
      </c>
    </row>
    <row r="39" spans="2:29" x14ac:dyDescent="0.25">
      <c r="B39" s="250"/>
      <c r="C39" s="244"/>
      <c r="D39" s="244"/>
      <c r="E39" s="244"/>
      <c r="F39" s="263"/>
      <c r="G39" s="263"/>
      <c r="H39" s="263"/>
      <c r="I39" s="263"/>
      <c r="J39" s="283"/>
      <c r="K39" s="263"/>
      <c r="L39" s="263"/>
      <c r="M39" s="263"/>
      <c r="N39" s="275"/>
      <c r="O39" s="221"/>
      <c r="Q39" s="261"/>
      <c r="R39" s="262"/>
      <c r="S39" s="262"/>
      <c r="T39" s="262"/>
      <c r="U39" s="6"/>
      <c r="V39" s="7"/>
      <c r="W39" s="9"/>
      <c r="X39" s="8"/>
      <c r="Y39" s="9"/>
      <c r="Z39" s="204"/>
      <c r="AA39" s="132" t="str">
        <f>IF((Y39*X39/360)*('Start Here'!$Q$3-Liabilities!U39),(Y39*X39/360)*('Start Here'!$Q$3-Liabilities!U39),"")</f>
        <v/>
      </c>
      <c r="AB39" s="133" t="str">
        <f t="shared" si="3"/>
        <v/>
      </c>
      <c r="AC39" s="89" t="str">
        <f>IF(OR('Start Here'!$Q$3="",Y39="",AB39=""),"",IF((Y39-AB39)&lt;=0,0,(Y39-AB39)))</f>
        <v/>
      </c>
    </row>
    <row r="40" spans="2:29" x14ac:dyDescent="0.25">
      <c r="B40" s="257"/>
      <c r="C40" s="258"/>
      <c r="D40" s="258"/>
      <c r="E40" s="258"/>
      <c r="F40" s="2"/>
      <c r="G40" s="3"/>
      <c r="H40" s="5"/>
      <c r="I40" s="4"/>
      <c r="J40" s="5"/>
      <c r="K40" s="203"/>
      <c r="L40" s="201" t="str">
        <f>IF((J40*I40/360)*('Start Here'!$Q$3-Liabilities!F40),(J40*I40/360)*('Start Here'!$Q$3-Liabilities!F40),"")</f>
        <v/>
      </c>
      <c r="M40" s="133" t="str">
        <f t="shared" ref="M40:M54" si="4">IF(OR(J40="",G40=""),"",IF(((H40*IF(G40="Weekly",52,IF(G40="Bi-Weekly",26,IF(G40="Monthly",12,IF(G40="Quarterly",4,IF(G40="Semi-Annual",2,IF(G40="Annual",1,"")))))))-(J40*I40))&gt;=J40,J40,((H40*IF(G40="Weekly",52,IF(G40="Bi-Weekly",26,IF(G40="Monthly",12,IF(G40="Quarterly",4,IF(G40="Semi-Annual",2,IF(G40="Annual",1,"")))))))-(J40*I40))))</f>
        <v/>
      </c>
      <c r="N40" s="89" t="str">
        <f>IF(OR('Start Here'!$Q$3="",J40="",M40=""),"",IF((J40-M40)&lt;=0,0,(J40-M40)))</f>
        <v/>
      </c>
      <c r="O40" s="221"/>
      <c r="Q40" s="261"/>
      <c r="R40" s="262"/>
      <c r="S40" s="262"/>
      <c r="T40" s="262"/>
      <c r="U40" s="6"/>
      <c r="V40" s="7"/>
      <c r="W40" s="9"/>
      <c r="X40" s="8"/>
      <c r="Y40" s="9"/>
      <c r="Z40" s="204"/>
      <c r="AA40" s="132" t="str">
        <f>IF((Y40*X40/360)*('Start Here'!$Q$3-Liabilities!U40),(Y40*X40/360)*('Start Here'!$Q$3-Liabilities!U40),"")</f>
        <v/>
      </c>
      <c r="AB40" s="133" t="str">
        <f t="shared" si="3"/>
        <v/>
      </c>
      <c r="AC40" s="89" t="str">
        <f>IF(OR('Start Here'!$Q$3="",Y40="",AB40=""),"",IF((Y40-AB40)&lt;=0,0,(Y40-AB40)))</f>
        <v/>
      </c>
    </row>
    <row r="41" spans="2:29" x14ac:dyDescent="0.25">
      <c r="B41" s="261"/>
      <c r="C41" s="262"/>
      <c r="D41" s="262"/>
      <c r="E41" s="262"/>
      <c r="F41" s="6"/>
      <c r="G41" s="7"/>
      <c r="H41" s="9"/>
      <c r="I41" s="8"/>
      <c r="J41" s="9"/>
      <c r="K41" s="204"/>
      <c r="L41" s="132" t="str">
        <f>IF((J41*I41/360)*('Start Here'!$Q$3-Liabilities!F41),(J41*I41/360)*('Start Here'!$Q$3-Liabilities!F41),"")</f>
        <v/>
      </c>
      <c r="M41" s="133" t="str">
        <f t="shared" si="4"/>
        <v/>
      </c>
      <c r="N41" s="89" t="str">
        <f>IF(OR('Start Here'!$Q$3="",J41="",M41=""),"",IF((J41-M41)&lt;=0,0,(J41-M41)))</f>
        <v/>
      </c>
      <c r="O41" s="221"/>
      <c r="Q41" s="261"/>
      <c r="R41" s="262"/>
      <c r="S41" s="262"/>
      <c r="T41" s="262"/>
      <c r="U41" s="6"/>
      <c r="V41" s="7"/>
      <c r="W41" s="9"/>
      <c r="X41" s="8"/>
      <c r="Y41" s="9"/>
      <c r="Z41" s="204"/>
      <c r="AA41" s="132" t="str">
        <f>IF((Y41*X41/360)*('Start Here'!$Q$3-Liabilities!U41),(Y41*X41/360)*('Start Here'!$Q$3-Liabilities!U41),"")</f>
        <v/>
      </c>
      <c r="AB41" s="133" t="str">
        <f t="shared" si="3"/>
        <v/>
      </c>
      <c r="AC41" s="89" t="str">
        <f>IF(OR('Start Here'!$Q$3="",Y41="",AB41=""),"",IF((Y41-AB41)&lt;=0,0,(Y41-AB41)))</f>
        <v/>
      </c>
    </row>
    <row r="42" spans="2:29" x14ac:dyDescent="0.25">
      <c r="B42" s="261"/>
      <c r="C42" s="262"/>
      <c r="D42" s="262"/>
      <c r="E42" s="262"/>
      <c r="F42" s="6"/>
      <c r="G42" s="7"/>
      <c r="H42" s="9"/>
      <c r="I42" s="8"/>
      <c r="J42" s="9"/>
      <c r="K42" s="204"/>
      <c r="L42" s="132" t="str">
        <f>IF((J42*I42/360)*('Start Here'!$Q$3-Liabilities!F42),(J42*I42/360)*('Start Here'!$Q$3-Liabilities!F42),"")</f>
        <v/>
      </c>
      <c r="M42" s="133" t="str">
        <f t="shared" si="4"/>
        <v/>
      </c>
      <c r="N42" s="89" t="str">
        <f>IF(OR('Start Here'!$Q$3="",J42="",M42=""),"",IF((J42-M42)&lt;=0,0,(J42-M42)))</f>
        <v/>
      </c>
      <c r="O42" s="221"/>
      <c r="Q42" s="261"/>
      <c r="R42" s="262"/>
      <c r="S42" s="262"/>
      <c r="T42" s="262"/>
      <c r="U42" s="6"/>
      <c r="V42" s="7"/>
      <c r="W42" s="9"/>
      <c r="X42" s="8"/>
      <c r="Y42" s="9"/>
      <c r="Z42" s="204"/>
      <c r="AA42" s="132" t="str">
        <f>IF((Y42*X42/360)*('Start Here'!$Q$3-Liabilities!U42),(Y42*X42/360)*('Start Here'!$Q$3-Liabilities!U42),"")</f>
        <v/>
      </c>
      <c r="AB42" s="133" t="str">
        <f t="shared" si="3"/>
        <v/>
      </c>
      <c r="AC42" s="89" t="str">
        <f>IF(OR('Start Here'!$Q$3="",Y42="",AB42=""),"",IF((Y42-AB42)&lt;=0,0,(Y42-AB42)))</f>
        <v/>
      </c>
    </row>
    <row r="43" spans="2:29" x14ac:dyDescent="0.25">
      <c r="B43" s="261"/>
      <c r="C43" s="262"/>
      <c r="D43" s="262"/>
      <c r="E43" s="262"/>
      <c r="F43" s="6"/>
      <c r="G43" s="7"/>
      <c r="H43" s="9"/>
      <c r="I43" s="8"/>
      <c r="J43" s="9"/>
      <c r="K43" s="204"/>
      <c r="L43" s="132" t="str">
        <f>IF((J43*I43/360)*('Start Here'!$Q$3-Liabilities!F43),(J43*I43/360)*('Start Here'!$Q$3-Liabilities!F43),"")</f>
        <v/>
      </c>
      <c r="M43" s="133" t="str">
        <f t="shared" si="4"/>
        <v/>
      </c>
      <c r="N43" s="89" t="str">
        <f>IF(OR('Start Here'!$Q$3="",J43="",M43=""),"",IF((J43-M43)&lt;=0,0,(J43-M43)))</f>
        <v/>
      </c>
      <c r="O43" s="221"/>
      <c r="Q43" s="261"/>
      <c r="R43" s="262"/>
      <c r="S43" s="262"/>
      <c r="T43" s="262"/>
      <c r="U43" s="6"/>
      <c r="V43" s="7"/>
      <c r="W43" s="9"/>
      <c r="X43" s="8"/>
      <c r="Y43" s="9"/>
      <c r="Z43" s="204"/>
      <c r="AA43" s="132" t="str">
        <f>IF((Y43*X43/360)*('Start Here'!$Q$3-Liabilities!U43),(Y43*X43/360)*('Start Here'!$Q$3-Liabilities!U43),"")</f>
        <v/>
      </c>
      <c r="AB43" s="133" t="str">
        <f t="shared" si="3"/>
        <v/>
      </c>
      <c r="AC43" s="89" t="str">
        <f>IF(OR('Start Here'!$Q$3="",Y43="",AB43=""),"",IF((Y43-AB43)&lt;=0,0,(Y43-AB43)))</f>
        <v/>
      </c>
    </row>
    <row r="44" spans="2:29" x14ac:dyDescent="0.25">
      <c r="B44" s="261"/>
      <c r="C44" s="262"/>
      <c r="D44" s="262"/>
      <c r="E44" s="262"/>
      <c r="F44" s="6"/>
      <c r="G44" s="7"/>
      <c r="H44" s="9"/>
      <c r="I44" s="8"/>
      <c r="J44" s="9"/>
      <c r="K44" s="204"/>
      <c r="L44" s="132" t="str">
        <f>IF((J44*I44/360)*('Start Here'!$Q$3-Liabilities!F44),(J44*I44/360)*('Start Here'!$Q$3-Liabilities!F44),"")</f>
        <v/>
      </c>
      <c r="M44" s="133" t="str">
        <f t="shared" si="4"/>
        <v/>
      </c>
      <c r="N44" s="89" t="str">
        <f>IF(OR('Start Here'!$Q$3="",J44="",M44=""),"",IF((J44-M44)&lt;=0,0,(J44-M44)))</f>
        <v/>
      </c>
      <c r="O44" s="221"/>
      <c r="Q44" s="261"/>
      <c r="R44" s="262"/>
      <c r="S44" s="262"/>
      <c r="T44" s="262"/>
      <c r="U44" s="6"/>
      <c r="V44" s="7"/>
      <c r="W44" s="9"/>
      <c r="X44" s="8"/>
      <c r="Y44" s="9"/>
      <c r="Z44" s="204"/>
      <c r="AA44" s="132" t="str">
        <f>IF((Y44*X44/360)*('Start Here'!$Q$3-Liabilities!U44),(Y44*X44/360)*('Start Here'!$Q$3-Liabilities!U44),"")</f>
        <v/>
      </c>
      <c r="AB44" s="133" t="str">
        <f t="shared" si="3"/>
        <v/>
      </c>
      <c r="AC44" s="89" t="str">
        <f>IF(OR('Start Here'!$Q$3="",Y44="",AB44=""),"",IF((Y44-AB44)&lt;=0,0,(Y44-AB44)))</f>
        <v/>
      </c>
    </row>
    <row r="45" spans="2:29" x14ac:dyDescent="0.25">
      <c r="B45" s="261"/>
      <c r="C45" s="262"/>
      <c r="D45" s="262"/>
      <c r="E45" s="262"/>
      <c r="F45" s="6"/>
      <c r="G45" s="7"/>
      <c r="H45" s="9"/>
      <c r="I45" s="8"/>
      <c r="J45" s="9"/>
      <c r="K45" s="204"/>
      <c r="L45" s="132" t="str">
        <f>IF((J45*I45/360)*('Start Here'!$Q$3-Liabilities!F45),(J45*I45/360)*('Start Here'!$Q$3-Liabilities!F45),"")</f>
        <v/>
      </c>
      <c r="M45" s="133" t="str">
        <f t="shared" si="4"/>
        <v/>
      </c>
      <c r="N45" s="89" t="str">
        <f>IF(OR('Start Here'!$Q$3="",J45="",M45=""),"",IF((J45-M45)&lt;=0,0,(J45-M45)))</f>
        <v/>
      </c>
      <c r="O45" s="221"/>
      <c r="Q45" s="261"/>
      <c r="R45" s="262"/>
      <c r="S45" s="262"/>
      <c r="T45" s="262"/>
      <c r="U45" s="6"/>
      <c r="V45" s="7"/>
      <c r="W45" s="9"/>
      <c r="X45" s="8"/>
      <c r="Y45" s="9"/>
      <c r="Z45" s="204"/>
      <c r="AA45" s="132" t="str">
        <f>IF((Y45*X45/360)*('Start Here'!$Q$3-Liabilities!U45),(Y45*X45/360)*('Start Here'!$Q$3-Liabilities!U45),"")</f>
        <v/>
      </c>
      <c r="AB45" s="133" t="str">
        <f t="shared" si="3"/>
        <v/>
      </c>
      <c r="AC45" s="89" t="str">
        <f>IF(OR('Start Here'!$Q$3="",Y45="",AB45=""),"",IF((Y45-AB45)&lt;=0,0,(Y45-AB45)))</f>
        <v/>
      </c>
    </row>
    <row r="46" spans="2:29" x14ac:dyDescent="0.25">
      <c r="B46" s="261"/>
      <c r="C46" s="262"/>
      <c r="D46" s="262"/>
      <c r="E46" s="262"/>
      <c r="F46" s="6"/>
      <c r="G46" s="7"/>
      <c r="H46" s="9"/>
      <c r="I46" s="8"/>
      <c r="J46" s="9"/>
      <c r="K46" s="204"/>
      <c r="L46" s="132" t="str">
        <f>IF((J46*I46/360)*('Start Here'!$Q$3-Liabilities!F46),(J46*I46/360)*('Start Here'!$Q$3-Liabilities!F46),"")</f>
        <v/>
      </c>
      <c r="M46" s="133" t="str">
        <f t="shared" si="4"/>
        <v/>
      </c>
      <c r="N46" s="89" t="str">
        <f>IF(OR('Start Here'!$Q$3="",J46="",M46=""),"",IF((J46-M46)&lt;=0,0,(J46-M46)))</f>
        <v/>
      </c>
      <c r="O46" s="221"/>
      <c r="Q46" s="261"/>
      <c r="R46" s="262"/>
      <c r="S46" s="262"/>
      <c r="T46" s="262"/>
      <c r="U46" s="6"/>
      <c r="V46" s="7"/>
      <c r="W46" s="9"/>
      <c r="X46" s="8"/>
      <c r="Y46" s="9"/>
      <c r="Z46" s="204"/>
      <c r="AA46" s="132" t="str">
        <f>IF((Y46*X46/360)*('Start Here'!$Q$3-Liabilities!U46),(Y46*X46/360)*('Start Here'!$Q$3-Liabilities!U46),"")</f>
        <v/>
      </c>
      <c r="AB46" s="133" t="str">
        <f t="shared" si="3"/>
        <v/>
      </c>
      <c r="AC46" s="89" t="str">
        <f>IF(OR('Start Here'!$Q$3="",Y46="",AB46=""),"",IF((Y46-AB46)&lt;=0,0,(Y46-AB46)))</f>
        <v/>
      </c>
    </row>
    <row r="47" spans="2:29" x14ac:dyDescent="0.25">
      <c r="B47" s="261"/>
      <c r="C47" s="262"/>
      <c r="D47" s="262"/>
      <c r="E47" s="262"/>
      <c r="F47" s="6"/>
      <c r="G47" s="7"/>
      <c r="H47" s="9"/>
      <c r="I47" s="8"/>
      <c r="J47" s="9"/>
      <c r="K47" s="204"/>
      <c r="L47" s="132" t="str">
        <f>IF((J47*I47/360)*('Start Here'!$Q$3-Liabilities!F47),(J47*I47/360)*('Start Here'!$Q$3-Liabilities!F47),"")</f>
        <v/>
      </c>
      <c r="M47" s="133" t="str">
        <f t="shared" si="4"/>
        <v/>
      </c>
      <c r="N47" s="89" t="str">
        <f>IF(OR('Start Here'!$Q$3="",J47="",M47=""),"",IF((J47-M47)&lt;=0,0,(J47-M47)))</f>
        <v/>
      </c>
      <c r="O47" s="221"/>
      <c r="Q47" s="261"/>
      <c r="R47" s="262"/>
      <c r="S47" s="262"/>
      <c r="T47" s="262"/>
      <c r="U47" s="6"/>
      <c r="V47" s="7"/>
      <c r="W47" s="9"/>
      <c r="X47" s="8"/>
      <c r="Y47" s="9"/>
      <c r="Z47" s="204"/>
      <c r="AA47" s="132" t="str">
        <f>IF((Y47*X47/360)*('Start Here'!$Q$3-Liabilities!U47),(Y47*X47/360)*('Start Here'!$Q$3-Liabilities!U47),"")</f>
        <v/>
      </c>
      <c r="AB47" s="133" t="str">
        <f t="shared" si="3"/>
        <v/>
      </c>
      <c r="AC47" s="89" t="str">
        <f>IF(OR('Start Here'!$Q$3="",Y47="",AB47=""),"",IF((Y47-AB47)&lt;=0,0,(Y47-AB47)))</f>
        <v/>
      </c>
    </row>
    <row r="48" spans="2:29" x14ac:dyDescent="0.25">
      <c r="B48" s="261"/>
      <c r="C48" s="262"/>
      <c r="D48" s="262"/>
      <c r="E48" s="262"/>
      <c r="F48" s="6"/>
      <c r="G48" s="7"/>
      <c r="H48" s="9"/>
      <c r="I48" s="8"/>
      <c r="J48" s="9"/>
      <c r="K48" s="204"/>
      <c r="L48" s="132" t="str">
        <f>IF((J48*I48/360)*('Start Here'!$Q$3-Liabilities!F48),(J48*I48/360)*('Start Here'!$Q$3-Liabilities!F48),"")</f>
        <v/>
      </c>
      <c r="M48" s="133" t="str">
        <f t="shared" si="4"/>
        <v/>
      </c>
      <c r="N48" s="89" t="str">
        <f>IF(OR('Start Here'!$Q$3="",J48="",M48=""),"",IF((J48-M48)&lt;=0,0,(J48-M48)))</f>
        <v/>
      </c>
      <c r="O48" s="221"/>
      <c r="Q48" s="261"/>
      <c r="R48" s="262"/>
      <c r="S48" s="262"/>
      <c r="T48" s="262"/>
      <c r="U48" s="6"/>
      <c r="V48" s="7"/>
      <c r="W48" s="9"/>
      <c r="X48" s="8"/>
      <c r="Y48" s="9"/>
      <c r="Z48" s="204"/>
      <c r="AA48" s="132" t="str">
        <f>IF((Y48*X48/360)*('Start Here'!$Q$3-Liabilities!U48),(Y48*X48/360)*('Start Here'!$Q$3-Liabilities!U48),"")</f>
        <v/>
      </c>
      <c r="AB48" s="133" t="str">
        <f t="shared" si="3"/>
        <v/>
      </c>
      <c r="AC48" s="89" t="str">
        <f>IF(OR('Start Here'!$Q$3="",Y48="",AB48=""),"",IF((Y48-AB48)&lt;=0,0,(Y48-AB48)))</f>
        <v/>
      </c>
    </row>
    <row r="49" spans="2:29" x14ac:dyDescent="0.25">
      <c r="B49" s="261"/>
      <c r="C49" s="262"/>
      <c r="D49" s="262"/>
      <c r="E49" s="262"/>
      <c r="F49" s="6"/>
      <c r="G49" s="7"/>
      <c r="H49" s="9"/>
      <c r="I49" s="8"/>
      <c r="J49" s="9"/>
      <c r="K49" s="204"/>
      <c r="L49" s="132" t="str">
        <f>IF((J49*I49/360)*('Start Here'!$Q$3-Liabilities!F49),(J49*I49/360)*('Start Here'!$Q$3-Liabilities!F49),"")</f>
        <v/>
      </c>
      <c r="M49" s="133" t="str">
        <f t="shared" si="4"/>
        <v/>
      </c>
      <c r="N49" s="89" t="str">
        <f>IF(OR('Start Here'!$Q$3="",J49="",M49=""),"",IF((J49-M49)&lt;=0,0,(J49-M49)))</f>
        <v/>
      </c>
      <c r="O49" s="221"/>
      <c r="Q49" s="261"/>
      <c r="R49" s="262"/>
      <c r="S49" s="262"/>
      <c r="T49" s="262"/>
      <c r="U49" s="6"/>
      <c r="V49" s="7"/>
      <c r="W49" s="9"/>
      <c r="X49" s="8"/>
      <c r="Y49" s="9"/>
      <c r="Z49" s="204"/>
      <c r="AA49" s="132" t="str">
        <f>IF((Y49*X49/360)*('Start Here'!$Q$3-Liabilities!U49),(Y49*X49/360)*('Start Here'!$Q$3-Liabilities!U49),"")</f>
        <v/>
      </c>
      <c r="AB49" s="133" t="str">
        <f t="shared" si="3"/>
        <v/>
      </c>
      <c r="AC49" s="89" t="str">
        <f>IF(OR('Start Here'!$Q$3="",Y49="",AB49=""),"",IF((Y49-AB49)&lt;=0,0,(Y49-AB49)))</f>
        <v/>
      </c>
    </row>
    <row r="50" spans="2:29" x14ac:dyDescent="0.25">
      <c r="B50" s="261"/>
      <c r="C50" s="262"/>
      <c r="D50" s="262"/>
      <c r="E50" s="262"/>
      <c r="F50" s="6"/>
      <c r="G50" s="7"/>
      <c r="H50" s="9"/>
      <c r="I50" s="8"/>
      <c r="J50" s="9"/>
      <c r="K50" s="204"/>
      <c r="L50" s="132" t="str">
        <f>IF((J50*I50/360)*('Start Here'!$Q$3-Liabilities!F50),(J50*I50/360)*('Start Here'!$Q$3-Liabilities!F50),"")</f>
        <v/>
      </c>
      <c r="M50" s="133" t="str">
        <f t="shared" si="4"/>
        <v/>
      </c>
      <c r="N50" s="89" t="str">
        <f>IF(OR('Start Here'!$Q$3="",J50="",M50=""),"",IF((J50-M50)&lt;=0,0,(J50-M50)))</f>
        <v/>
      </c>
      <c r="O50" s="221"/>
      <c r="Q50" s="259"/>
      <c r="R50" s="260"/>
      <c r="S50" s="260"/>
      <c r="T50" s="260"/>
      <c r="U50" s="24"/>
      <c r="V50" s="25"/>
      <c r="W50" s="27"/>
      <c r="X50" s="26"/>
      <c r="Y50" s="27"/>
      <c r="Z50" s="205"/>
      <c r="AA50" s="134" t="str">
        <f>IF((Y50*X50/360)*('Start Here'!$Q$3-Liabilities!U50),(Y50*X50/360)*('Start Here'!$Q$3-Liabilities!U50),"")</f>
        <v/>
      </c>
      <c r="AB50" s="135" t="str">
        <f t="shared" si="3"/>
        <v/>
      </c>
      <c r="AC50" s="91" t="str">
        <f>IF(OR('Start Here'!$Q$3="",Y50="",AB50=""),"",IF((Y50-AB50)&lt;=0,0,(Y50-AB50)))</f>
        <v/>
      </c>
    </row>
    <row r="51" spans="2:29" ht="15.75" thickBot="1" x14ac:dyDescent="0.3">
      <c r="B51" s="261"/>
      <c r="C51" s="262"/>
      <c r="D51" s="262"/>
      <c r="E51" s="262"/>
      <c r="F51" s="6"/>
      <c r="G51" s="7"/>
      <c r="H51" s="9"/>
      <c r="I51" s="8"/>
      <c r="J51" s="9"/>
      <c r="K51" s="204"/>
      <c r="L51" s="132" t="str">
        <f>IF((J51*I51/360)*('Start Here'!$Q$3-Liabilities!F51),(J51*I51/360)*('Start Here'!$Q$3-Liabilities!F51),"")</f>
        <v/>
      </c>
      <c r="M51" s="133" t="str">
        <f t="shared" si="4"/>
        <v/>
      </c>
      <c r="N51" s="89" t="str">
        <f>IF(OR('Start Here'!$Q$3="",J51="",M51=""),"",IF((J51-M51)&lt;=0,0,(J51-M51)))</f>
        <v/>
      </c>
      <c r="O51" s="221"/>
      <c r="Q51" s="271" t="s">
        <v>236</v>
      </c>
      <c r="R51" s="272"/>
      <c r="S51" s="272"/>
      <c r="T51" s="272"/>
      <c r="U51" s="272"/>
      <c r="V51" s="272"/>
      <c r="W51" s="122"/>
      <c r="X51" s="64"/>
      <c r="Y51" s="64" t="str">
        <f>IF(SUM(Y36:Y50)=0,"",SUM(Y36:Y50))</f>
        <v/>
      </c>
      <c r="Z51" s="64" t="str">
        <f>IF(SUM(Z36:Z50)=0,"",SUM(Z36:Z50))</f>
        <v/>
      </c>
      <c r="AA51" s="64" t="str">
        <f>IF(SUM(AA36:AA50)=0,"",SUM(AA36:AA50))</f>
        <v/>
      </c>
      <c r="AB51" s="64" t="str">
        <f>IF(SUM(AB36:AB50)=0,"",SUM(AB36:AB50))</f>
        <v/>
      </c>
      <c r="AC51" s="65" t="str">
        <f>IF(SUM(AC36:AC50)=0,"",SUM(AC36:AC50))</f>
        <v/>
      </c>
    </row>
    <row r="52" spans="2:29" x14ac:dyDescent="0.25">
      <c r="B52" s="261"/>
      <c r="C52" s="262"/>
      <c r="D52" s="262"/>
      <c r="E52" s="262"/>
      <c r="F52" s="6"/>
      <c r="G52" s="7"/>
      <c r="H52" s="9"/>
      <c r="I52" s="8"/>
      <c r="J52" s="9"/>
      <c r="K52" s="204"/>
      <c r="L52" s="132" t="str">
        <f>IF((J52*I52/360)*('Start Here'!$Q$3-Liabilities!F52),(J52*I52/360)*('Start Here'!$Q$3-Liabilities!F52),"")</f>
        <v/>
      </c>
      <c r="M52" s="133" t="str">
        <f t="shared" si="4"/>
        <v/>
      </c>
      <c r="N52" s="89" t="str">
        <f>IF(OR('Start Here'!$Q$3="",J52="",M52=""),"",IF((J52-M52)&lt;=0,0,(J52-M52)))</f>
        <v/>
      </c>
      <c r="O52" s="221"/>
    </row>
    <row r="53" spans="2:29" x14ac:dyDescent="0.25">
      <c r="B53" s="261"/>
      <c r="C53" s="262"/>
      <c r="D53" s="262"/>
      <c r="E53" s="262"/>
      <c r="F53" s="6"/>
      <c r="G53" s="7"/>
      <c r="H53" s="9"/>
      <c r="I53" s="8"/>
      <c r="J53" s="9"/>
      <c r="K53" s="204"/>
      <c r="L53" s="132" t="str">
        <f>IF((J53*I53/360)*('Start Here'!$Q$3-Liabilities!F53),(J53*I53/360)*('Start Here'!$Q$3-Liabilities!F53),"")</f>
        <v/>
      </c>
      <c r="M53" s="133" t="str">
        <f t="shared" si="4"/>
        <v/>
      </c>
      <c r="N53" s="89" t="str">
        <f>IF(OR('Start Here'!$Q$3="",J53="",M53=""),"",IF((J53-M53)&lt;=0,0,(J53-M53)))</f>
        <v/>
      </c>
      <c r="O53" s="221"/>
    </row>
    <row r="54" spans="2:29" x14ac:dyDescent="0.25">
      <c r="B54" s="259"/>
      <c r="C54" s="260"/>
      <c r="D54" s="260"/>
      <c r="E54" s="260"/>
      <c r="F54" s="24"/>
      <c r="G54" s="25"/>
      <c r="H54" s="27"/>
      <c r="I54" s="26"/>
      <c r="J54" s="27"/>
      <c r="K54" s="205"/>
      <c r="L54" s="134" t="str">
        <f>IF((J54*I54/360)*('Start Here'!$Q$3-Liabilities!F54),(J54*I54/360)*('Start Here'!$Q$3-Liabilities!F54),"")</f>
        <v/>
      </c>
      <c r="M54" s="135" t="str">
        <f t="shared" si="4"/>
        <v/>
      </c>
      <c r="N54" s="91" t="str">
        <f>IF(OR('Start Here'!$Q$3="",J54="",M54=""),"",IF((J54-M54)&lt;=0,0,(J54-M54)))</f>
        <v/>
      </c>
      <c r="O54" s="221"/>
    </row>
    <row r="55" spans="2:29" ht="15.75" thickBot="1" x14ac:dyDescent="0.3">
      <c r="B55" s="271" t="s">
        <v>106</v>
      </c>
      <c r="C55" s="272"/>
      <c r="D55" s="272"/>
      <c r="E55" s="272"/>
      <c r="F55" s="272"/>
      <c r="G55" s="272"/>
      <c r="H55" s="122"/>
      <c r="I55" s="64"/>
      <c r="J55" s="64" t="str">
        <f>IF(SUM(J40:J54)=0,"",SUM(J40:J54))</f>
        <v/>
      </c>
      <c r="K55" s="64"/>
      <c r="L55" s="64" t="str">
        <f>IF(SUM(L40:L54)=0,"",SUM(L40:L54))</f>
        <v/>
      </c>
      <c r="M55" s="64" t="str">
        <f>IF(SUM(M40:M54)=0,"",SUM(M40:M54))</f>
        <v/>
      </c>
      <c r="N55" s="65" t="str">
        <f>IF(SUM(N40:N54)=0,"",SUM(N40:N54))</f>
        <v/>
      </c>
      <c r="O55" s="221"/>
    </row>
    <row r="56" spans="2:29" ht="9" customHeight="1" x14ac:dyDescent="0.25">
      <c r="B56" s="123"/>
      <c r="C56" s="124"/>
      <c r="D56" s="124"/>
      <c r="E56" s="124"/>
      <c r="F56" s="124"/>
      <c r="G56" s="124"/>
      <c r="H56" s="136"/>
      <c r="I56" s="57"/>
      <c r="J56" s="126"/>
      <c r="K56" s="57"/>
      <c r="L56" s="57"/>
      <c r="M56" s="57"/>
      <c r="N56" s="67"/>
      <c r="O56" s="221"/>
    </row>
    <row r="57" spans="2:29" ht="15.75" thickBot="1" x14ac:dyDescent="0.3">
      <c r="B57" s="130" t="s">
        <v>110</v>
      </c>
      <c r="C57" s="124"/>
      <c r="D57" s="124"/>
      <c r="E57" s="124"/>
      <c r="F57" s="124"/>
      <c r="G57" s="124"/>
      <c r="H57" s="136"/>
      <c r="I57" s="57"/>
      <c r="J57" s="126"/>
      <c r="K57" s="57"/>
      <c r="L57" s="57"/>
      <c r="M57" s="57"/>
      <c r="N57" s="64"/>
      <c r="O57" s="221"/>
    </row>
    <row r="58" spans="2:29" x14ac:dyDescent="0.25">
      <c r="B58" s="53" t="s">
        <v>111</v>
      </c>
      <c r="C58" s="72"/>
      <c r="D58" s="72"/>
      <c r="E58" s="72"/>
      <c r="F58" s="72"/>
      <c r="G58" s="108"/>
      <c r="H58" s="72"/>
      <c r="I58" s="72"/>
      <c r="J58" s="72"/>
      <c r="K58" s="72"/>
      <c r="L58" s="72"/>
      <c r="M58" s="72"/>
      <c r="N58" s="83"/>
      <c r="O58" s="221"/>
    </row>
    <row r="59" spans="2:29" ht="15" customHeight="1" x14ac:dyDescent="0.25">
      <c r="B59" s="284" t="s">
        <v>139</v>
      </c>
      <c r="C59" s="285"/>
      <c r="D59" s="285"/>
      <c r="E59" s="285"/>
      <c r="F59" s="243" t="s">
        <v>104</v>
      </c>
      <c r="G59" s="243" t="s">
        <v>102</v>
      </c>
      <c r="H59" s="243" t="s">
        <v>201</v>
      </c>
      <c r="I59" s="243" t="s">
        <v>12</v>
      </c>
      <c r="J59" s="282" t="s">
        <v>13</v>
      </c>
      <c r="K59" s="243" t="s">
        <v>103</v>
      </c>
      <c r="L59" s="243" t="s">
        <v>101</v>
      </c>
      <c r="M59" s="243" t="s">
        <v>14</v>
      </c>
      <c r="N59" s="274" t="s">
        <v>20</v>
      </c>
      <c r="O59" s="221"/>
    </row>
    <row r="60" spans="2:29" x14ac:dyDescent="0.25">
      <c r="B60" s="250"/>
      <c r="C60" s="244"/>
      <c r="D60" s="244"/>
      <c r="E60" s="244"/>
      <c r="F60" s="263"/>
      <c r="G60" s="263"/>
      <c r="H60" s="263"/>
      <c r="I60" s="263"/>
      <c r="J60" s="283"/>
      <c r="K60" s="263"/>
      <c r="L60" s="263"/>
      <c r="M60" s="263"/>
      <c r="N60" s="275"/>
      <c r="O60" s="221"/>
    </row>
    <row r="61" spans="2:29" x14ac:dyDescent="0.25">
      <c r="B61" s="257"/>
      <c r="C61" s="258"/>
      <c r="D61" s="258"/>
      <c r="E61" s="258"/>
      <c r="F61" s="2"/>
      <c r="G61" s="3"/>
      <c r="H61" s="5"/>
      <c r="I61" s="4"/>
      <c r="J61" s="5"/>
      <c r="K61" s="203"/>
      <c r="L61" s="201" t="str">
        <f>IF((J61*I61/360)*('Start Here'!$Q$3-Liabilities!F61),(J61*I61/360)*('Start Here'!$Q$3-Liabilities!F61),"")</f>
        <v/>
      </c>
      <c r="M61" s="133" t="str">
        <f>IF(OR(J61="",G61=""),"",IF(((H61*IF(G61="Weekly",52,IF(G61="Bi-Weekly",26,IF(G61="Monthly",12,IF(G61="Quarterly",4,IF(G61="Semi-Annual",2,IF(G61="Annual",1,"")))))))-(J61*I61))&gt;=J61,J61,((H61*IF(G61="Weekly",52,IF(G61="Bi-Weekly",26,IF(G61="Monthly",12,IF(G61="Quarterly",4,IF(G61="Semi-Annual",2,IF(G61="Annual",1,"")))))))-(J61*I61))))</f>
        <v/>
      </c>
      <c r="N61" s="89" t="str">
        <f>IF(OR('Start Here'!$Q$3="",J61="",M61=""),"",IF((J61-M61)&lt;=0,0,(J61-M61)))</f>
        <v/>
      </c>
      <c r="O61" s="221"/>
    </row>
    <row r="62" spans="2:29" x14ac:dyDescent="0.25">
      <c r="B62" s="261"/>
      <c r="C62" s="262"/>
      <c r="D62" s="262"/>
      <c r="E62" s="262"/>
      <c r="F62" s="6"/>
      <c r="G62" s="7"/>
      <c r="H62" s="9"/>
      <c r="I62" s="8"/>
      <c r="J62" s="9"/>
      <c r="K62" s="204"/>
      <c r="L62" s="132" t="str">
        <f>IF((J62*I62/360)*('Start Here'!$Q$3-Liabilities!F62),(J62*I62/360)*('Start Here'!$Q$3-Liabilities!F62),"")</f>
        <v/>
      </c>
      <c r="M62" s="133" t="str">
        <f>IF(OR(J62="",G62=""),"",IF(((H62*IF(G62="Weekly",52,IF(G62="Bi-Weekly",26,IF(G62="Monthly",12,IF(G62="Quarterly",4,IF(G62="Semi-Annual",2,IF(G62="Annual",1,"")))))))-(J62*I62))&gt;=J62,J62,((H62*IF(G62="Weekly",52,IF(G62="Bi-Weekly",26,IF(G62="Monthly",12,IF(G62="Quarterly",4,IF(G62="Semi-Annual",2,IF(G62="Annual",1,"")))))))-(J62*I62))))</f>
        <v/>
      </c>
      <c r="N62" s="89" t="str">
        <f>IF(OR('Start Here'!$Q$3="",J62="",M62=""),"",IF((J62-M62)&lt;=0,0,(J62-M62)))</f>
        <v/>
      </c>
      <c r="O62" s="221"/>
    </row>
    <row r="63" spans="2:29" x14ac:dyDescent="0.25">
      <c r="B63" s="261"/>
      <c r="C63" s="262"/>
      <c r="D63" s="262"/>
      <c r="E63" s="262"/>
      <c r="F63" s="6"/>
      <c r="G63" s="10"/>
      <c r="H63" s="9"/>
      <c r="I63" s="8"/>
      <c r="J63" s="9"/>
      <c r="K63" s="204"/>
      <c r="L63" s="132" t="str">
        <f>IF((J63*I63/360)*('Start Here'!$Q$3-Liabilities!F63),(J63*I63/360)*('Start Here'!$Q$3-Liabilities!F63),"")</f>
        <v/>
      </c>
      <c r="M63" s="133" t="str">
        <f t="shared" ref="M63:M85" si="5">IF(OR(J63="",G63=""),"",IF(((H63*IF(G63="Weekly",52,IF(G63="Bi-Weekly",26,IF(G63="Monthly",12,IF(G63="Quarterly",4,IF(G63="Semi-Annual",2,IF(G63="Annual",1,"")))))))-(J63*I63))&gt;=J63,J63,((H63*IF(G63="Weekly",52,IF(G63="Bi-Weekly",26,IF(G63="Monthly",12,IF(G63="Quarterly",4,IF(G63="Semi-Annual",2,IF(G63="Annual",1,"")))))))-(J63*I63))))</f>
        <v/>
      </c>
      <c r="N63" s="89" t="str">
        <f>IF(OR('Start Here'!$Q$3="",J63="",M63=""),"",IF((J63-M63)&lt;=0,0,(J63-M63)))</f>
        <v/>
      </c>
      <c r="O63" s="221"/>
    </row>
    <row r="64" spans="2:29" x14ac:dyDescent="0.25">
      <c r="B64" s="261"/>
      <c r="C64" s="262"/>
      <c r="D64" s="262"/>
      <c r="E64" s="262"/>
      <c r="F64" s="6"/>
      <c r="G64" s="7"/>
      <c r="H64" s="9"/>
      <c r="I64" s="8"/>
      <c r="J64" s="9"/>
      <c r="K64" s="204"/>
      <c r="L64" s="132" t="str">
        <f>IF((J64*I64/360)*('Start Here'!$Q$3-Liabilities!F64),(J64*I64/360)*('Start Here'!$Q$3-Liabilities!F64),"")</f>
        <v/>
      </c>
      <c r="M64" s="133" t="str">
        <f t="shared" si="5"/>
        <v/>
      </c>
      <c r="N64" s="89" t="str">
        <f>IF(OR('Start Here'!$Q$3="",J64="",M64=""),"",IF((J64-M64)&lt;=0,0,(J64-M64)))</f>
        <v/>
      </c>
      <c r="O64" s="221"/>
    </row>
    <row r="65" spans="2:15" x14ac:dyDescent="0.25">
      <c r="B65" s="261"/>
      <c r="C65" s="262"/>
      <c r="D65" s="262"/>
      <c r="E65" s="262"/>
      <c r="F65" s="6"/>
      <c r="G65" s="7"/>
      <c r="H65" s="9"/>
      <c r="I65" s="8"/>
      <c r="J65" s="9"/>
      <c r="K65" s="204"/>
      <c r="L65" s="132" t="str">
        <f>IF((J65*I65/360)*('Start Here'!$Q$3-Liabilities!F65),(J65*I65/360)*('Start Here'!$Q$3-Liabilities!F65),"")</f>
        <v/>
      </c>
      <c r="M65" s="133" t="str">
        <f t="shared" si="5"/>
        <v/>
      </c>
      <c r="N65" s="89" t="str">
        <f>IF(OR('Start Here'!$Q$3="",J65="",M65=""),"",IF((J65-M65)&lt;=0,0,(J65-M65)))</f>
        <v/>
      </c>
      <c r="O65" s="221"/>
    </row>
    <row r="66" spans="2:15" x14ac:dyDescent="0.25">
      <c r="B66" s="261"/>
      <c r="C66" s="262"/>
      <c r="D66" s="262"/>
      <c r="E66" s="262"/>
      <c r="F66" s="6"/>
      <c r="G66" s="7"/>
      <c r="H66" s="9"/>
      <c r="I66" s="8"/>
      <c r="J66" s="9"/>
      <c r="K66" s="204"/>
      <c r="L66" s="132" t="str">
        <f>IF((J66*I66/360)*('Start Here'!$Q$3-Liabilities!F66),(J66*I66/360)*('Start Here'!$Q$3-Liabilities!F66),"")</f>
        <v/>
      </c>
      <c r="M66" s="133" t="str">
        <f t="shared" si="5"/>
        <v/>
      </c>
      <c r="N66" s="89" t="str">
        <f>IF(OR('Start Here'!$Q$3="",J66="",M66=""),"",IF((J66-M66)&lt;=0,0,(J66-M66)))</f>
        <v/>
      </c>
      <c r="O66" s="221"/>
    </row>
    <row r="67" spans="2:15" x14ac:dyDescent="0.25">
      <c r="B67" s="261"/>
      <c r="C67" s="262"/>
      <c r="D67" s="262"/>
      <c r="E67" s="262"/>
      <c r="F67" s="6"/>
      <c r="G67" s="7"/>
      <c r="H67" s="9"/>
      <c r="I67" s="8"/>
      <c r="J67" s="9"/>
      <c r="K67" s="204"/>
      <c r="L67" s="132" t="str">
        <f>IF((J67*I67/360)*('Start Here'!$Q$3-Liabilities!F67),(J67*I67/360)*('Start Here'!$Q$3-Liabilities!F67),"")</f>
        <v/>
      </c>
      <c r="M67" s="133" t="str">
        <f t="shared" si="5"/>
        <v/>
      </c>
      <c r="N67" s="89" t="str">
        <f>IF(OR('Start Here'!$Q$3="",J67="",M67=""),"",IF((J67-M67)&lt;=0,0,(J67-M67)))</f>
        <v/>
      </c>
      <c r="O67" s="221"/>
    </row>
    <row r="68" spans="2:15" x14ac:dyDescent="0.25">
      <c r="B68" s="261"/>
      <c r="C68" s="262"/>
      <c r="D68" s="262"/>
      <c r="E68" s="262"/>
      <c r="F68" s="6"/>
      <c r="G68" s="7"/>
      <c r="H68" s="9"/>
      <c r="I68" s="8"/>
      <c r="J68" s="9"/>
      <c r="K68" s="204"/>
      <c r="L68" s="132" t="str">
        <f>IF((J68*I68/360)*('Start Here'!$Q$3-Liabilities!F68),(J68*I68/360)*('Start Here'!$Q$3-Liabilities!F68),"")</f>
        <v/>
      </c>
      <c r="M68" s="133" t="str">
        <f t="shared" si="5"/>
        <v/>
      </c>
      <c r="N68" s="89" t="str">
        <f>IF(OR('Start Here'!$Q$3="",J68="",M68=""),"",IF((J68-M68)&lt;=0,0,(J68-M68)))</f>
        <v/>
      </c>
      <c r="O68" s="221"/>
    </row>
    <row r="69" spans="2:15" x14ac:dyDescent="0.25">
      <c r="B69" s="261"/>
      <c r="C69" s="262"/>
      <c r="D69" s="262"/>
      <c r="E69" s="262"/>
      <c r="F69" s="6"/>
      <c r="G69" s="7"/>
      <c r="H69" s="9"/>
      <c r="I69" s="8"/>
      <c r="J69" s="9"/>
      <c r="K69" s="204"/>
      <c r="L69" s="132" t="str">
        <f>IF((J69*I69/360)*('Start Here'!$Q$3-Liabilities!F69),(J69*I69/360)*('Start Here'!$Q$3-Liabilities!F69),"")</f>
        <v/>
      </c>
      <c r="M69" s="133" t="str">
        <f t="shared" si="5"/>
        <v/>
      </c>
      <c r="N69" s="89" t="str">
        <f>IF(OR('Start Here'!$Q$3="",J69="",M69=""),"",IF((J69-M69)&lt;=0,0,(J69-M69)))</f>
        <v/>
      </c>
      <c r="O69" s="221"/>
    </row>
    <row r="70" spans="2:15" x14ac:dyDescent="0.25">
      <c r="B70" s="261"/>
      <c r="C70" s="262"/>
      <c r="D70" s="262"/>
      <c r="E70" s="262"/>
      <c r="F70" s="6"/>
      <c r="G70" s="7"/>
      <c r="H70" s="9"/>
      <c r="I70" s="8"/>
      <c r="J70" s="9"/>
      <c r="K70" s="204"/>
      <c r="L70" s="132" t="str">
        <f>IF((J70*I70/360)*('Start Here'!$Q$3-Liabilities!F70),(J70*I70/360)*('Start Here'!$Q$3-Liabilities!F70),"")</f>
        <v/>
      </c>
      <c r="M70" s="133" t="str">
        <f t="shared" si="5"/>
        <v/>
      </c>
      <c r="N70" s="89" t="str">
        <f>IF(OR('Start Here'!$Q$3="",J70="",M70=""),"",IF((J70-M70)&lt;=0,0,(J70-M70)))</f>
        <v/>
      </c>
      <c r="O70" s="221"/>
    </row>
    <row r="71" spans="2:15" x14ac:dyDescent="0.25">
      <c r="B71" s="261"/>
      <c r="C71" s="262"/>
      <c r="D71" s="262"/>
      <c r="E71" s="262"/>
      <c r="F71" s="6"/>
      <c r="G71" s="7"/>
      <c r="H71" s="9"/>
      <c r="I71" s="8"/>
      <c r="J71" s="9"/>
      <c r="K71" s="204"/>
      <c r="L71" s="132" t="str">
        <f>IF((J71*I71/360)*('Start Here'!$Q$3-Liabilities!F71),(J71*I71/360)*('Start Here'!$Q$3-Liabilities!F71),"")</f>
        <v/>
      </c>
      <c r="M71" s="133" t="str">
        <f t="shared" si="5"/>
        <v/>
      </c>
      <c r="N71" s="89" t="str">
        <f>IF(OR('Start Here'!$Q$3="",J71="",M71=""),"",IF((J71-M71)&lt;=0,0,(J71-M71)))</f>
        <v/>
      </c>
      <c r="O71" s="221"/>
    </row>
    <row r="72" spans="2:15" x14ac:dyDescent="0.25">
      <c r="B72" s="261"/>
      <c r="C72" s="262"/>
      <c r="D72" s="262"/>
      <c r="E72" s="262"/>
      <c r="F72" s="6"/>
      <c r="G72" s="7"/>
      <c r="H72" s="9"/>
      <c r="I72" s="8"/>
      <c r="J72" s="9"/>
      <c r="K72" s="204"/>
      <c r="L72" s="132" t="str">
        <f>IF((J72*I72/360)*('Start Here'!$Q$3-Liabilities!F72),(J72*I72/360)*('Start Here'!$Q$3-Liabilities!F72),"")</f>
        <v/>
      </c>
      <c r="M72" s="133" t="str">
        <f t="shared" si="5"/>
        <v/>
      </c>
      <c r="N72" s="89" t="str">
        <f>IF(OR('Start Here'!$Q$3="",J72="",M72=""),"",IF((J72-M72)&lt;=0,0,(J72-M72)))</f>
        <v/>
      </c>
      <c r="O72" s="221"/>
    </row>
    <row r="73" spans="2:15" x14ac:dyDescent="0.25">
      <c r="B73" s="261"/>
      <c r="C73" s="262"/>
      <c r="D73" s="262"/>
      <c r="E73" s="262"/>
      <c r="F73" s="6"/>
      <c r="G73" s="7"/>
      <c r="H73" s="9"/>
      <c r="I73" s="8"/>
      <c r="J73" s="9"/>
      <c r="K73" s="204"/>
      <c r="L73" s="132" t="str">
        <f>IF((J73*I73/360)*('Start Here'!$Q$3-Liabilities!F73),(J73*I73/360)*('Start Here'!$Q$3-Liabilities!F73),"")</f>
        <v/>
      </c>
      <c r="M73" s="133" t="str">
        <f t="shared" si="5"/>
        <v/>
      </c>
      <c r="N73" s="89" t="str">
        <f>IF(OR('Start Here'!$Q$3="",J73="",M73=""),"",IF((J73-M73)&lt;=0,0,(J73-M73)))</f>
        <v/>
      </c>
      <c r="O73" s="221"/>
    </row>
    <row r="74" spans="2:15" x14ac:dyDescent="0.25">
      <c r="B74" s="261"/>
      <c r="C74" s="262"/>
      <c r="D74" s="262"/>
      <c r="E74" s="262"/>
      <c r="F74" s="6"/>
      <c r="G74" s="7"/>
      <c r="H74" s="9"/>
      <c r="I74" s="8"/>
      <c r="J74" s="9"/>
      <c r="K74" s="204"/>
      <c r="L74" s="132" t="str">
        <f>IF((J74*I74/360)*('Start Here'!$Q$3-Liabilities!F74),(J74*I74/360)*('Start Here'!$Q$3-Liabilities!F74),"")</f>
        <v/>
      </c>
      <c r="M74" s="133" t="str">
        <f t="shared" si="5"/>
        <v/>
      </c>
      <c r="N74" s="89" t="str">
        <f>IF(OR('Start Here'!$Q$3="",J74="",M74=""),"",IF((J74-M74)&lt;=0,0,(J74-M74)))</f>
        <v/>
      </c>
      <c r="O74" s="221"/>
    </row>
    <row r="75" spans="2:15" x14ac:dyDescent="0.25">
      <c r="B75" s="261"/>
      <c r="C75" s="262"/>
      <c r="D75" s="262"/>
      <c r="E75" s="262"/>
      <c r="F75" s="6"/>
      <c r="G75" s="7"/>
      <c r="H75" s="9"/>
      <c r="I75" s="8"/>
      <c r="J75" s="9"/>
      <c r="K75" s="204"/>
      <c r="L75" s="132" t="str">
        <f>IF((J75*I75/360)*('Start Here'!$Q$3-Liabilities!F75),(J75*I75/360)*('Start Here'!$Q$3-Liabilities!F75),"")</f>
        <v/>
      </c>
      <c r="M75" s="133" t="str">
        <f t="shared" si="5"/>
        <v/>
      </c>
      <c r="N75" s="89" t="str">
        <f>IF(OR('Start Here'!$Q$3="",J75="",M75=""),"",IF((J75-M75)&lt;=0,0,(J75-M75)))</f>
        <v/>
      </c>
      <c r="O75" s="221"/>
    </row>
    <row r="76" spans="2:15" x14ac:dyDescent="0.25">
      <c r="B76" s="261"/>
      <c r="C76" s="262"/>
      <c r="D76" s="262"/>
      <c r="E76" s="262"/>
      <c r="F76" s="6"/>
      <c r="G76" s="7"/>
      <c r="H76" s="9"/>
      <c r="I76" s="8"/>
      <c r="J76" s="9"/>
      <c r="K76" s="204"/>
      <c r="L76" s="132" t="str">
        <f>IF((J76*I76/360)*('Start Here'!$Q$3-Liabilities!F76),(J76*I76/360)*('Start Here'!$Q$3-Liabilities!F76),"")</f>
        <v/>
      </c>
      <c r="M76" s="133" t="str">
        <f t="shared" si="5"/>
        <v/>
      </c>
      <c r="N76" s="89" t="str">
        <f>IF(OR('Start Here'!$Q$3="",J76="",M76=""),"",IF((J76-M76)&lt;=0,0,(J76-M76)))</f>
        <v/>
      </c>
      <c r="O76" s="221"/>
    </row>
    <row r="77" spans="2:15" x14ac:dyDescent="0.25">
      <c r="B77" s="261"/>
      <c r="C77" s="262"/>
      <c r="D77" s="262"/>
      <c r="E77" s="262"/>
      <c r="F77" s="6"/>
      <c r="G77" s="7"/>
      <c r="H77" s="9"/>
      <c r="I77" s="8"/>
      <c r="J77" s="9"/>
      <c r="K77" s="204"/>
      <c r="L77" s="132" t="str">
        <f>IF((J77*I77/360)*('Start Here'!$Q$3-Liabilities!F77),(J77*I77/360)*('Start Here'!$Q$3-Liabilities!F77),"")</f>
        <v/>
      </c>
      <c r="M77" s="133" t="str">
        <f t="shared" si="5"/>
        <v/>
      </c>
      <c r="N77" s="89" t="str">
        <f>IF(OR('Start Here'!$Q$3="",J77="",M77=""),"",IF((J77-M77)&lt;=0,0,(J77-M77)))</f>
        <v/>
      </c>
      <c r="O77" s="221"/>
    </row>
    <row r="78" spans="2:15" x14ac:dyDescent="0.25">
      <c r="B78" s="261"/>
      <c r="C78" s="262"/>
      <c r="D78" s="262"/>
      <c r="E78" s="262"/>
      <c r="F78" s="6"/>
      <c r="G78" s="7"/>
      <c r="H78" s="9"/>
      <c r="I78" s="8"/>
      <c r="J78" s="9"/>
      <c r="K78" s="204"/>
      <c r="L78" s="132" t="str">
        <f>IF((J78*I78/360)*('Start Here'!$Q$3-Liabilities!F78),(J78*I78/360)*('Start Here'!$Q$3-Liabilities!F78),"")</f>
        <v/>
      </c>
      <c r="M78" s="133" t="str">
        <f t="shared" si="5"/>
        <v/>
      </c>
      <c r="N78" s="89" t="str">
        <f>IF(OR('Start Here'!$Q$3="",J78="",M78=""),"",IF((J78-M78)&lt;=0,0,(J78-M78)))</f>
        <v/>
      </c>
      <c r="O78" s="221"/>
    </row>
    <row r="79" spans="2:15" x14ac:dyDescent="0.25">
      <c r="B79" s="261"/>
      <c r="C79" s="262"/>
      <c r="D79" s="262"/>
      <c r="E79" s="262"/>
      <c r="F79" s="6"/>
      <c r="G79" s="7"/>
      <c r="H79" s="9"/>
      <c r="I79" s="8"/>
      <c r="J79" s="9"/>
      <c r="K79" s="204"/>
      <c r="L79" s="132" t="str">
        <f>IF((J79*I79/360)*('Start Here'!$Q$3-Liabilities!F79),(J79*I79/360)*('Start Here'!$Q$3-Liabilities!F79),"")</f>
        <v/>
      </c>
      <c r="M79" s="133" t="str">
        <f t="shared" si="5"/>
        <v/>
      </c>
      <c r="N79" s="89" t="str">
        <f>IF(OR('Start Here'!$Q$3="",J79="",M79=""),"",IF((J79-M79)&lt;=0,0,(J79-M79)))</f>
        <v/>
      </c>
      <c r="O79" s="221"/>
    </row>
    <row r="80" spans="2:15" x14ac:dyDescent="0.25">
      <c r="B80" s="261"/>
      <c r="C80" s="262"/>
      <c r="D80" s="262"/>
      <c r="E80" s="262"/>
      <c r="F80" s="6"/>
      <c r="G80" s="7"/>
      <c r="H80" s="9"/>
      <c r="I80" s="8"/>
      <c r="J80" s="9"/>
      <c r="K80" s="204"/>
      <c r="L80" s="132" t="str">
        <f>IF((J80*I80/360)*('Start Here'!$Q$3-Liabilities!F80),(J80*I80/360)*('Start Here'!$Q$3-Liabilities!F80),"")</f>
        <v/>
      </c>
      <c r="M80" s="133" t="str">
        <f t="shared" si="5"/>
        <v/>
      </c>
      <c r="N80" s="89" t="str">
        <f>IF(OR('Start Here'!$Q$3="",J80="",M80=""),"",IF((J80-M80)&lt;=0,0,(J80-M80)))</f>
        <v/>
      </c>
      <c r="O80" s="221"/>
    </row>
    <row r="81" spans="2:15" x14ac:dyDescent="0.25">
      <c r="B81" s="261"/>
      <c r="C81" s="262"/>
      <c r="D81" s="262"/>
      <c r="E81" s="262"/>
      <c r="F81" s="6"/>
      <c r="G81" s="7"/>
      <c r="H81" s="9"/>
      <c r="I81" s="8"/>
      <c r="J81" s="9"/>
      <c r="K81" s="204"/>
      <c r="L81" s="132" t="str">
        <f>IF((J81*I81/360)*('Start Here'!$Q$3-Liabilities!F81),(J81*I81/360)*('Start Here'!$Q$3-Liabilities!F81),"")</f>
        <v/>
      </c>
      <c r="M81" s="133" t="str">
        <f t="shared" si="5"/>
        <v/>
      </c>
      <c r="N81" s="89" t="str">
        <f>IF(OR('Start Here'!$Q$3="",J81="",M81=""),"",IF((J81-M81)&lt;=0,0,(J81-M81)))</f>
        <v/>
      </c>
      <c r="O81" s="221"/>
    </row>
    <row r="82" spans="2:15" x14ac:dyDescent="0.25">
      <c r="B82" s="261"/>
      <c r="C82" s="262"/>
      <c r="D82" s="262"/>
      <c r="E82" s="262"/>
      <c r="F82" s="6"/>
      <c r="G82" s="7"/>
      <c r="H82" s="9"/>
      <c r="I82" s="8"/>
      <c r="J82" s="9"/>
      <c r="K82" s="204"/>
      <c r="L82" s="132" t="str">
        <f>IF((J82*I82/360)*('Start Here'!$Q$3-Liabilities!F82),(J82*I82/360)*('Start Here'!$Q$3-Liabilities!F82),"")</f>
        <v/>
      </c>
      <c r="M82" s="133" t="str">
        <f t="shared" si="5"/>
        <v/>
      </c>
      <c r="N82" s="89" t="str">
        <f>IF(OR('Start Here'!$Q$3="",J82="",M82=""),"",IF((J82-M82)&lt;=0,0,(J82-M82)))</f>
        <v/>
      </c>
      <c r="O82" s="221"/>
    </row>
    <row r="83" spans="2:15" x14ac:dyDescent="0.25">
      <c r="B83" s="261"/>
      <c r="C83" s="262"/>
      <c r="D83" s="262"/>
      <c r="E83" s="262"/>
      <c r="F83" s="6"/>
      <c r="G83" s="7"/>
      <c r="H83" s="9"/>
      <c r="I83" s="8"/>
      <c r="J83" s="9"/>
      <c r="K83" s="204"/>
      <c r="L83" s="132" t="str">
        <f>IF((J83*I83/360)*('Start Here'!$Q$3-Liabilities!F83),(J83*I83/360)*('Start Here'!$Q$3-Liabilities!F83),"")</f>
        <v/>
      </c>
      <c r="M83" s="133" t="str">
        <f t="shared" si="5"/>
        <v/>
      </c>
      <c r="N83" s="89" t="str">
        <f>IF(OR('Start Here'!$Q$3="",J83="",M83=""),"",IF((J83-M83)&lt;=0,0,(J83-M83)))</f>
        <v/>
      </c>
      <c r="O83" s="221"/>
    </row>
    <row r="84" spans="2:15" x14ac:dyDescent="0.25">
      <c r="B84" s="261"/>
      <c r="C84" s="262"/>
      <c r="D84" s="262"/>
      <c r="E84" s="262"/>
      <c r="F84" s="6"/>
      <c r="G84" s="7"/>
      <c r="H84" s="9"/>
      <c r="I84" s="8"/>
      <c r="J84" s="9"/>
      <c r="K84" s="204"/>
      <c r="L84" s="132" t="str">
        <f>IF((J84*I84/360)*('Start Here'!$Q$3-Liabilities!F84),(J84*I84/360)*('Start Here'!$Q$3-Liabilities!F84),"")</f>
        <v/>
      </c>
      <c r="M84" s="133" t="str">
        <f t="shared" si="5"/>
        <v/>
      </c>
      <c r="N84" s="89" t="str">
        <f>IF(OR('Start Here'!$Q$3="",J84="",M84=""),"",IF((J84-M84)&lt;=0,0,(J84-M84)))</f>
        <v/>
      </c>
      <c r="O84" s="221"/>
    </row>
    <row r="85" spans="2:15" x14ac:dyDescent="0.25">
      <c r="B85" s="259"/>
      <c r="C85" s="260"/>
      <c r="D85" s="260"/>
      <c r="E85" s="260"/>
      <c r="F85" s="24"/>
      <c r="G85" s="25"/>
      <c r="H85" s="27"/>
      <c r="I85" s="26"/>
      <c r="J85" s="27"/>
      <c r="K85" s="205"/>
      <c r="L85" s="134" t="str">
        <f>IF((J85*I85/360)*('Start Here'!$Q$3-Liabilities!F85),(J85*I85/360)*('Start Here'!$Q$3-Liabilities!F85),"")</f>
        <v/>
      </c>
      <c r="M85" s="135" t="str">
        <f t="shared" si="5"/>
        <v/>
      </c>
      <c r="N85" s="91" t="str">
        <f>IF(OR('Start Here'!$Q$3="",J85="",M85=""),"",IF((J85-M85)&lt;=0,0,(J85-M85)))</f>
        <v/>
      </c>
      <c r="O85" s="221"/>
    </row>
    <row r="86" spans="2:15" ht="15.75" thickBot="1" x14ac:dyDescent="0.3">
      <c r="B86" s="271" t="s">
        <v>137</v>
      </c>
      <c r="C86" s="272"/>
      <c r="D86" s="272"/>
      <c r="E86" s="272"/>
      <c r="F86" s="272"/>
      <c r="G86" s="272"/>
      <c r="H86" s="122"/>
      <c r="I86" s="64"/>
      <c r="J86" s="64" t="str">
        <f>IF(SUM(J61:J85)=0,"",SUM(J61:J85))</f>
        <v/>
      </c>
      <c r="K86" s="64" t="str">
        <f>IF(SUM(K61:K85)=0,"",SUM(K61:K85))</f>
        <v/>
      </c>
      <c r="L86" s="64" t="str">
        <f>IF(SUM(L61:L85)=0,"",SUM(L61:L85))</f>
        <v/>
      </c>
      <c r="M86" s="64" t="str">
        <f>IF(SUM(M61:M85)=0,"",SUM(M61:M85))</f>
        <v/>
      </c>
      <c r="N86" s="65" t="str">
        <f>IF(SUM(N61:N85)=0,"",SUM(N61:N85))</f>
        <v/>
      </c>
      <c r="O86" s="221"/>
    </row>
    <row r="87" spans="2:15" ht="9" customHeight="1" x14ac:dyDescent="0.25">
      <c r="B87" s="137"/>
    </row>
    <row r="88" spans="2:15" x14ac:dyDescent="0.25">
      <c r="B88" s="99"/>
    </row>
  </sheetData>
  <sheetProtection algorithmName="SHA-512" hashValue="H43rnojEBu+/y2Cd6dAghM60LVitietfOQdQzOzb1sgBxnjbNs0OR6tfwIoIlW6j6+FI9D8USu7jXjFpQ65MxQ==" saltValue="CisHq96cg/CurPdMPiLyXA==" spinCount="100000" sheet="1" objects="1" scenarios="1"/>
  <mergeCells count="179">
    <mergeCell ref="B16:M16"/>
    <mergeCell ref="J20:J21"/>
    <mergeCell ref="B7:M7"/>
    <mergeCell ref="B8:M8"/>
    <mergeCell ref="B9:M9"/>
    <mergeCell ref="B10:M10"/>
    <mergeCell ref="B11:M11"/>
    <mergeCell ref="B12:M12"/>
    <mergeCell ref="B13:M13"/>
    <mergeCell ref="B14:M14"/>
    <mergeCell ref="B15:M15"/>
    <mergeCell ref="H29:I29"/>
    <mergeCell ref="H30:I30"/>
    <mergeCell ref="H31:I31"/>
    <mergeCell ref="B22:F22"/>
    <mergeCell ref="B20:F21"/>
    <mergeCell ref="B23:F23"/>
    <mergeCell ref="B24:F24"/>
    <mergeCell ref="B25:F25"/>
    <mergeCell ref="B26:F26"/>
    <mergeCell ref="B27:F27"/>
    <mergeCell ref="B28:F28"/>
    <mergeCell ref="B29:F29"/>
    <mergeCell ref="B30:F30"/>
    <mergeCell ref="B31:F31"/>
    <mergeCell ref="G20:G21"/>
    <mergeCell ref="H20:I21"/>
    <mergeCell ref="H22:I22"/>
    <mergeCell ref="H23:I23"/>
    <mergeCell ref="H24:I24"/>
    <mergeCell ref="H25:I25"/>
    <mergeCell ref="H26:I26"/>
    <mergeCell ref="H27:I27"/>
    <mergeCell ref="H28:I28"/>
    <mergeCell ref="B84:E84"/>
    <mergeCell ref="B85:E85"/>
    <mergeCell ref="B86:G86"/>
    <mergeCell ref="B63:E63"/>
    <mergeCell ref="B64:E64"/>
    <mergeCell ref="B65:E65"/>
    <mergeCell ref="B83:E83"/>
    <mergeCell ref="B66:E66"/>
    <mergeCell ref="B67:E67"/>
    <mergeCell ref="B68:E68"/>
    <mergeCell ref="B77:E77"/>
    <mergeCell ref="B78:E78"/>
    <mergeCell ref="B79:E79"/>
    <mergeCell ref="B80:E80"/>
    <mergeCell ref="B81:E81"/>
    <mergeCell ref="B73:E73"/>
    <mergeCell ref="B74:E74"/>
    <mergeCell ref="B75:E75"/>
    <mergeCell ref="B76:E76"/>
    <mergeCell ref="B69:E69"/>
    <mergeCell ref="B70:E70"/>
    <mergeCell ref="B71:E71"/>
    <mergeCell ref="B72:E72"/>
    <mergeCell ref="M59:M60"/>
    <mergeCell ref="N59:N60"/>
    <mergeCell ref="B61:E61"/>
    <mergeCell ref="F59:F60"/>
    <mergeCell ref="G59:G60"/>
    <mergeCell ref="H59:H60"/>
    <mergeCell ref="I59:I60"/>
    <mergeCell ref="J59:J60"/>
    <mergeCell ref="B82:E82"/>
    <mergeCell ref="B62:E62"/>
    <mergeCell ref="K59:K60"/>
    <mergeCell ref="L59:L60"/>
    <mergeCell ref="B40:E40"/>
    <mergeCell ref="B41:E41"/>
    <mergeCell ref="B53:E53"/>
    <mergeCell ref="B54:E54"/>
    <mergeCell ref="B43:E43"/>
    <mergeCell ref="B44:E44"/>
    <mergeCell ref="B45:E45"/>
    <mergeCell ref="B46:E46"/>
    <mergeCell ref="B47:E47"/>
    <mergeCell ref="B42:E42"/>
    <mergeCell ref="B51:E51"/>
    <mergeCell ref="B52:E52"/>
    <mergeCell ref="B49:E49"/>
    <mergeCell ref="B50:E50"/>
    <mergeCell ref="Q16:U16"/>
    <mergeCell ref="W16:X16"/>
    <mergeCell ref="Q17:V17"/>
    <mergeCell ref="B55:G55"/>
    <mergeCell ref="B48:E48"/>
    <mergeCell ref="B6:M6"/>
    <mergeCell ref="L17:M17"/>
    <mergeCell ref="B17:K17"/>
    <mergeCell ref="B59:E60"/>
    <mergeCell ref="B38:E39"/>
    <mergeCell ref="N38:N39"/>
    <mergeCell ref="M38:M39"/>
    <mergeCell ref="L38:L39"/>
    <mergeCell ref="B32:G32"/>
    <mergeCell ref="F38:F39"/>
    <mergeCell ref="G38:G39"/>
    <mergeCell ref="K20:K21"/>
    <mergeCell ref="H38:H39"/>
    <mergeCell ref="I38:I39"/>
    <mergeCell ref="J38:J39"/>
    <mergeCell ref="K38:K39"/>
    <mergeCell ref="L20:L21"/>
    <mergeCell ref="M20:M21"/>
    <mergeCell ref="N20:N21"/>
    <mergeCell ref="Q11:U11"/>
    <mergeCell ref="W11:X11"/>
    <mergeCell ref="Q12:U12"/>
    <mergeCell ref="W12:X12"/>
    <mergeCell ref="Q13:U13"/>
    <mergeCell ref="W13:X13"/>
    <mergeCell ref="Q14:U14"/>
    <mergeCell ref="W14:X14"/>
    <mergeCell ref="Q15:U15"/>
    <mergeCell ref="W15:X15"/>
    <mergeCell ref="AC5:AC6"/>
    <mergeCell ref="Q7:U7"/>
    <mergeCell ref="W7:X7"/>
    <mergeCell ref="Q8:U8"/>
    <mergeCell ref="W8:X8"/>
    <mergeCell ref="Q9:U9"/>
    <mergeCell ref="W9:X9"/>
    <mergeCell ref="Q10:U10"/>
    <mergeCell ref="W10:X10"/>
    <mergeCell ref="Q5:U6"/>
    <mergeCell ref="V5:V6"/>
    <mergeCell ref="W5:X6"/>
    <mergeCell ref="Y5:Y6"/>
    <mergeCell ref="Z5:Z6"/>
    <mergeCell ref="AA5:AA6"/>
    <mergeCell ref="AB5:AB6"/>
    <mergeCell ref="Q30:T30"/>
    <mergeCell ref="Q31:V31"/>
    <mergeCell ref="Q34:T35"/>
    <mergeCell ref="U34:U35"/>
    <mergeCell ref="V34:V35"/>
    <mergeCell ref="AC20:AC21"/>
    <mergeCell ref="Q22:T22"/>
    <mergeCell ref="Q23:T23"/>
    <mergeCell ref="Q24:T24"/>
    <mergeCell ref="Q25:T25"/>
    <mergeCell ref="Q26:T26"/>
    <mergeCell ref="Q27:T27"/>
    <mergeCell ref="Q28:T28"/>
    <mergeCell ref="Q29:T29"/>
    <mergeCell ref="Q20:T21"/>
    <mergeCell ref="U20:U21"/>
    <mergeCell ref="V20:V21"/>
    <mergeCell ref="W20:W21"/>
    <mergeCell ref="X20:X21"/>
    <mergeCell ref="Y20:Y21"/>
    <mergeCell ref="Z20:Z21"/>
    <mergeCell ref="AA20:AA21"/>
    <mergeCell ref="AB20:AB21"/>
    <mergeCell ref="W34:W35"/>
    <mergeCell ref="X34:X35"/>
    <mergeCell ref="Y34:Y35"/>
    <mergeCell ref="Z34:Z35"/>
    <mergeCell ref="AA34:AA35"/>
    <mergeCell ref="AB34:AB35"/>
    <mergeCell ref="AC34:AC35"/>
    <mergeCell ref="Q36:T36"/>
    <mergeCell ref="Q37:T37"/>
    <mergeCell ref="Q47:T47"/>
    <mergeCell ref="Q48:T48"/>
    <mergeCell ref="Q49:T49"/>
    <mergeCell ref="Q50:T50"/>
    <mergeCell ref="Q51:V51"/>
    <mergeCell ref="Q38:T38"/>
    <mergeCell ref="Q39:T39"/>
    <mergeCell ref="Q40:T40"/>
    <mergeCell ref="Q41:T41"/>
    <mergeCell ref="Q42:T42"/>
    <mergeCell ref="Q43:T43"/>
    <mergeCell ref="Q44:T44"/>
    <mergeCell ref="Q45:T45"/>
    <mergeCell ref="Q46:T46"/>
  </mergeCells>
  <dataValidations count="1">
    <dataValidation type="list" allowBlank="1" showInputMessage="1" showErrorMessage="1" sqref="H22:I31 G40:G54 G61:G85 V22:V30 W7:X16 V36:V50" xr:uid="{00000000-0002-0000-0300-000000000000}">
      <formula1>$AG$1:$AG$5</formula1>
    </dataValidation>
  </dataValidations>
  <pageMargins left="0.25" right="0.25" top="0.75" bottom="0.75" header="0.3" footer="0.3"/>
  <pageSetup scale="5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1:N81"/>
  <sheetViews>
    <sheetView zoomScaleNormal="100" workbookViewId="0">
      <pane ySplit="1" topLeftCell="A2" activePane="bottomLeft" state="frozen"/>
      <selection pane="bottomLeft"/>
    </sheetView>
  </sheetViews>
  <sheetFormatPr defaultRowHeight="15" x14ac:dyDescent="0.25"/>
  <cols>
    <col min="1" max="1" width="1.7109375" style="1" customWidth="1"/>
    <col min="2" max="12" width="9.140625" style="1"/>
    <col min="13" max="13" width="9.140625" style="1" customWidth="1"/>
    <col min="14" max="16384" width="9.140625" style="1"/>
  </cols>
  <sheetData>
    <row r="1" spans="2:14" ht="21" x14ac:dyDescent="0.35">
      <c r="B1" s="107" t="s">
        <v>136</v>
      </c>
    </row>
    <row r="2" spans="2:14" ht="15.75" thickBot="1" x14ac:dyDescent="0.3"/>
    <row r="3" spans="2:14" x14ac:dyDescent="0.25">
      <c r="B3" s="140" t="s">
        <v>148</v>
      </c>
      <c r="C3" s="54"/>
      <c r="D3" s="54"/>
      <c r="E3" s="54"/>
      <c r="F3" s="54"/>
      <c r="G3" s="112"/>
      <c r="H3" s="54"/>
      <c r="I3" s="54"/>
      <c r="J3" s="54"/>
      <c r="K3" s="54"/>
      <c r="L3" s="339" t="s">
        <v>151</v>
      </c>
      <c r="M3" s="339" t="s">
        <v>152</v>
      </c>
      <c r="N3" s="340" t="s">
        <v>153</v>
      </c>
    </row>
    <row r="4" spans="2:14" ht="15" customHeight="1" x14ac:dyDescent="0.25">
      <c r="B4" s="321" t="s">
        <v>146</v>
      </c>
      <c r="C4" s="243"/>
      <c r="D4" s="243"/>
      <c r="E4" s="243" t="s">
        <v>147</v>
      </c>
      <c r="F4" s="243"/>
      <c r="G4" s="243"/>
      <c r="H4" s="243" t="s">
        <v>149</v>
      </c>
      <c r="I4" s="243"/>
      <c r="J4" s="243" t="s">
        <v>150</v>
      </c>
      <c r="K4" s="243"/>
      <c r="L4" s="243"/>
      <c r="M4" s="243"/>
      <c r="N4" s="274"/>
    </row>
    <row r="5" spans="2:14" ht="15" customHeight="1" x14ac:dyDescent="0.25">
      <c r="B5" s="335"/>
      <c r="C5" s="263"/>
      <c r="D5" s="263"/>
      <c r="E5" s="263"/>
      <c r="F5" s="263"/>
      <c r="G5" s="263"/>
      <c r="H5" s="263"/>
      <c r="I5" s="263"/>
      <c r="J5" s="263"/>
      <c r="K5" s="263"/>
      <c r="L5" s="263"/>
      <c r="M5" s="263"/>
      <c r="N5" s="275"/>
    </row>
    <row r="6" spans="2:14" x14ac:dyDescent="0.25">
      <c r="B6" s="322"/>
      <c r="C6" s="320"/>
      <c r="D6" s="320"/>
      <c r="E6" s="320"/>
      <c r="F6" s="320"/>
      <c r="G6" s="320"/>
      <c r="H6" s="336"/>
      <c r="I6" s="341"/>
      <c r="J6" s="336"/>
      <c r="K6" s="341"/>
      <c r="L6" s="320"/>
      <c r="M6" s="336"/>
      <c r="N6" s="337"/>
    </row>
    <row r="7" spans="2:14" ht="15.75" thickBot="1" x14ac:dyDescent="0.3">
      <c r="B7" s="323"/>
      <c r="C7" s="324"/>
      <c r="D7" s="324"/>
      <c r="E7" s="324"/>
      <c r="F7" s="324"/>
      <c r="G7" s="324"/>
      <c r="H7" s="327"/>
      <c r="I7" s="342"/>
      <c r="J7" s="327"/>
      <c r="K7" s="342"/>
      <c r="L7" s="324"/>
      <c r="M7" s="327"/>
      <c r="N7" s="338"/>
    </row>
    <row r="8" spans="2:14" ht="15.75" thickBot="1" x14ac:dyDescent="0.3"/>
    <row r="9" spans="2:14" ht="15" customHeight="1" x14ac:dyDescent="0.25">
      <c r="B9" s="140" t="s">
        <v>154</v>
      </c>
      <c r="C9" s="54"/>
      <c r="D9" s="54"/>
      <c r="E9" s="54"/>
      <c r="F9" s="54"/>
      <c r="G9" s="112"/>
      <c r="H9" s="54"/>
      <c r="I9" s="54"/>
      <c r="J9" s="54"/>
      <c r="K9" s="54"/>
      <c r="L9" s="54"/>
      <c r="M9" s="83"/>
    </row>
    <row r="10" spans="2:14" ht="15" customHeight="1" x14ac:dyDescent="0.25">
      <c r="B10" s="335" t="s">
        <v>156</v>
      </c>
      <c r="C10" s="263"/>
      <c r="D10" s="263"/>
      <c r="E10" s="263" t="s">
        <v>157</v>
      </c>
      <c r="F10" s="263"/>
      <c r="G10" s="263"/>
      <c r="H10" s="263" t="s">
        <v>158</v>
      </c>
      <c r="I10" s="263"/>
      <c r="J10" s="263"/>
      <c r="K10" s="263" t="s">
        <v>155</v>
      </c>
      <c r="L10" s="263"/>
      <c r="M10" s="275"/>
    </row>
    <row r="11" spans="2:14" x14ac:dyDescent="0.25">
      <c r="B11" s="322"/>
      <c r="C11" s="320"/>
      <c r="D11" s="320"/>
      <c r="E11" s="320"/>
      <c r="F11" s="320"/>
      <c r="G11" s="320"/>
      <c r="H11" s="325"/>
      <c r="I11" s="326"/>
      <c r="J11" s="326"/>
      <c r="K11" s="329">
        <f>B11+E11+H11</f>
        <v>0</v>
      </c>
      <c r="L11" s="330"/>
      <c r="M11" s="331"/>
    </row>
    <row r="12" spans="2:14" ht="15.75" thickBot="1" x14ac:dyDescent="0.3">
      <c r="B12" s="323"/>
      <c r="C12" s="324"/>
      <c r="D12" s="324"/>
      <c r="E12" s="324"/>
      <c r="F12" s="324"/>
      <c r="G12" s="324"/>
      <c r="H12" s="327"/>
      <c r="I12" s="328"/>
      <c r="J12" s="328"/>
      <c r="K12" s="332"/>
      <c r="L12" s="333"/>
      <c r="M12" s="334"/>
    </row>
    <row r="13" spans="2:14" ht="15.75" thickBot="1" x14ac:dyDescent="0.3"/>
    <row r="14" spans="2:14" x14ac:dyDescent="0.25">
      <c r="B14" s="353" t="str">
        <f ca="1">IF(MONTH(TODAY())=12,YEAR(TODAY())&amp;" Actual Crop Production",YEAR(TODAY())-1&amp;" Actual Crop Production")</f>
        <v>2024 Actual Crop Production</v>
      </c>
      <c r="C14" s="54"/>
      <c r="D14" s="54"/>
      <c r="E14" s="54"/>
      <c r="F14" s="54"/>
      <c r="G14" s="112"/>
      <c r="H14" s="54"/>
      <c r="I14" s="54"/>
      <c r="J14" s="54"/>
      <c r="K14" s="54"/>
      <c r="L14" s="54"/>
      <c r="M14" s="83"/>
    </row>
    <row r="15" spans="2:14" x14ac:dyDescent="0.25">
      <c r="B15" s="321"/>
      <c r="C15" s="243"/>
      <c r="D15" s="243"/>
      <c r="E15" s="243"/>
      <c r="F15" s="243"/>
      <c r="G15" s="243"/>
      <c r="H15" s="243"/>
      <c r="I15" s="243"/>
      <c r="J15" s="243"/>
      <c r="K15" s="243"/>
      <c r="L15" s="243"/>
      <c r="M15" s="274"/>
    </row>
    <row r="16" spans="2:14" x14ac:dyDescent="0.25">
      <c r="B16" s="94"/>
      <c r="C16" s="60"/>
      <c r="D16" s="60"/>
      <c r="E16" s="97" t="s">
        <v>117</v>
      </c>
      <c r="F16" s="97" t="s">
        <v>118</v>
      </c>
      <c r="G16" s="97" t="s">
        <v>119</v>
      </c>
      <c r="H16" s="97" t="s">
        <v>161</v>
      </c>
      <c r="I16" s="97" t="s">
        <v>159</v>
      </c>
      <c r="J16" s="97" t="s">
        <v>118</v>
      </c>
      <c r="K16" s="97" t="s">
        <v>116</v>
      </c>
      <c r="L16" s="97" t="s">
        <v>163</v>
      </c>
      <c r="M16" s="98" t="s">
        <v>164</v>
      </c>
    </row>
    <row r="17" spans="2:13" ht="15" customHeight="1" x14ac:dyDescent="0.25">
      <c r="B17" s="321"/>
      <c r="C17" s="243"/>
      <c r="D17" s="243"/>
      <c r="E17" s="102" t="s">
        <v>18</v>
      </c>
      <c r="F17" s="102"/>
      <c r="G17" s="102" t="s">
        <v>120</v>
      </c>
      <c r="H17" s="102"/>
      <c r="I17" s="102" t="s">
        <v>160</v>
      </c>
      <c r="J17" s="102"/>
      <c r="K17" s="61" t="s">
        <v>162</v>
      </c>
      <c r="L17" s="102"/>
      <c r="M17" s="141" t="s">
        <v>121</v>
      </c>
    </row>
    <row r="18" spans="2:13" x14ac:dyDescent="0.25">
      <c r="B18" s="309" t="s">
        <v>122</v>
      </c>
      <c r="C18" s="310"/>
      <c r="D18" s="311"/>
      <c r="E18" s="312"/>
      <c r="F18" s="363"/>
      <c r="G18" s="320"/>
      <c r="H18" s="363"/>
      <c r="I18" s="320"/>
      <c r="J18" s="363"/>
      <c r="K18" s="320"/>
      <c r="L18" s="363"/>
      <c r="M18" s="354">
        <f>E18*(G18-I18)*K18</f>
        <v>0</v>
      </c>
    </row>
    <row r="19" spans="2:13" x14ac:dyDescent="0.25">
      <c r="B19" s="309"/>
      <c r="C19" s="310"/>
      <c r="D19" s="311"/>
      <c r="E19" s="318"/>
      <c r="F19" s="364"/>
      <c r="G19" s="319"/>
      <c r="H19" s="364"/>
      <c r="I19" s="319"/>
      <c r="J19" s="364"/>
      <c r="K19" s="319"/>
      <c r="L19" s="364"/>
      <c r="M19" s="355"/>
    </row>
    <row r="20" spans="2:13" x14ac:dyDescent="0.25">
      <c r="B20" s="309" t="s">
        <v>123</v>
      </c>
      <c r="C20" s="310"/>
      <c r="D20" s="311"/>
      <c r="E20" s="312"/>
      <c r="F20" s="364"/>
      <c r="G20" s="316"/>
      <c r="H20" s="364"/>
      <c r="I20" s="316"/>
      <c r="J20" s="364"/>
      <c r="K20" s="316"/>
      <c r="L20" s="364"/>
      <c r="M20" s="356">
        <f>E20*(G20-I20)*K20</f>
        <v>0</v>
      </c>
    </row>
    <row r="21" spans="2:13" x14ac:dyDescent="0.25">
      <c r="B21" s="309"/>
      <c r="C21" s="310"/>
      <c r="D21" s="311"/>
      <c r="E21" s="318"/>
      <c r="F21" s="364"/>
      <c r="G21" s="319"/>
      <c r="H21" s="364"/>
      <c r="I21" s="319"/>
      <c r="J21" s="364"/>
      <c r="K21" s="319"/>
      <c r="L21" s="364"/>
      <c r="M21" s="355"/>
    </row>
    <row r="22" spans="2:13" x14ac:dyDescent="0.25">
      <c r="B22" s="309" t="s">
        <v>124</v>
      </c>
      <c r="C22" s="310"/>
      <c r="D22" s="311"/>
      <c r="E22" s="312"/>
      <c r="F22" s="364"/>
      <c r="G22" s="316"/>
      <c r="H22" s="364"/>
      <c r="I22" s="316"/>
      <c r="J22" s="364"/>
      <c r="K22" s="316"/>
      <c r="L22" s="364"/>
      <c r="M22" s="356">
        <f t="shared" ref="M22" si="0">E22*(G22-I22)*K22</f>
        <v>0</v>
      </c>
    </row>
    <row r="23" spans="2:13" x14ac:dyDescent="0.25">
      <c r="B23" s="309"/>
      <c r="C23" s="310"/>
      <c r="D23" s="311"/>
      <c r="E23" s="318"/>
      <c r="F23" s="364"/>
      <c r="G23" s="319"/>
      <c r="H23" s="364"/>
      <c r="I23" s="319"/>
      <c r="J23" s="364"/>
      <c r="K23" s="319"/>
      <c r="L23" s="364"/>
      <c r="M23" s="355"/>
    </row>
    <row r="24" spans="2:13" x14ac:dyDescent="0.25">
      <c r="B24" s="309" t="s">
        <v>125</v>
      </c>
      <c r="C24" s="310"/>
      <c r="D24" s="311"/>
      <c r="E24" s="312"/>
      <c r="F24" s="364"/>
      <c r="G24" s="316"/>
      <c r="H24" s="364"/>
      <c r="I24" s="316"/>
      <c r="J24" s="364"/>
      <c r="K24" s="316"/>
      <c r="L24" s="364"/>
      <c r="M24" s="356">
        <f t="shared" ref="M24" si="1">E24*(G24-I24)*K24</f>
        <v>0</v>
      </c>
    </row>
    <row r="25" spans="2:13" x14ac:dyDescent="0.25">
      <c r="B25" s="309"/>
      <c r="C25" s="310"/>
      <c r="D25" s="311"/>
      <c r="E25" s="318"/>
      <c r="F25" s="364"/>
      <c r="G25" s="319"/>
      <c r="H25" s="364"/>
      <c r="I25" s="319"/>
      <c r="J25" s="364"/>
      <c r="K25" s="319"/>
      <c r="L25" s="364"/>
      <c r="M25" s="355"/>
    </row>
    <row r="26" spans="2:13" x14ac:dyDescent="0.25">
      <c r="B26" s="309" t="s">
        <v>166</v>
      </c>
      <c r="C26" s="310"/>
      <c r="D26" s="311"/>
      <c r="E26" s="312"/>
      <c r="F26" s="365"/>
      <c r="G26" s="314"/>
      <c r="H26" s="368"/>
      <c r="I26" s="316"/>
      <c r="J26" s="364"/>
      <c r="K26" s="316"/>
      <c r="L26" s="364"/>
      <c r="M26" s="356">
        <f t="shared" ref="M26" si="2">E26*(G26-I26)*K26</f>
        <v>0</v>
      </c>
    </row>
    <row r="27" spans="2:13" x14ac:dyDescent="0.25">
      <c r="B27" s="309"/>
      <c r="C27" s="310"/>
      <c r="D27" s="311"/>
      <c r="E27" s="313"/>
      <c r="F27" s="366"/>
      <c r="G27" s="315"/>
      <c r="H27" s="369"/>
      <c r="I27" s="317"/>
      <c r="J27" s="367"/>
      <c r="K27" s="317"/>
      <c r="L27" s="367"/>
      <c r="M27" s="357"/>
    </row>
    <row r="28" spans="2:13" x14ac:dyDescent="0.25">
      <c r="B28" s="58"/>
      <c r="C28" s="59"/>
      <c r="D28" s="145"/>
      <c r="E28" s="360"/>
      <c r="F28" s="361"/>
      <c r="G28" s="361"/>
      <c r="H28" s="361"/>
      <c r="I28" s="361"/>
      <c r="J28" s="361"/>
      <c r="K28" s="361"/>
      <c r="L28" s="361"/>
      <c r="M28" s="358" t="str">
        <f>IF(SUM(M18:M27)=0,"",SUM(M18:M27))</f>
        <v/>
      </c>
    </row>
    <row r="29" spans="2:13" ht="15.75" thickBot="1" x14ac:dyDescent="0.3">
      <c r="B29" s="146" t="s">
        <v>165</v>
      </c>
      <c r="C29" s="147"/>
      <c r="D29" s="148"/>
      <c r="E29" s="362"/>
      <c r="F29" s="294"/>
      <c r="G29" s="294"/>
      <c r="H29" s="294"/>
      <c r="I29" s="294"/>
      <c r="J29" s="294"/>
      <c r="K29" s="294"/>
      <c r="L29" s="294"/>
      <c r="M29" s="359"/>
    </row>
    <row r="30" spans="2:13" ht="15.75" thickBot="1" x14ac:dyDescent="0.3"/>
    <row r="31" spans="2:13" x14ac:dyDescent="0.25">
      <c r="B31" s="140" t="str">
        <f ca="1">IF(MONTH(TODAY())=12,YEAR(TODAY())+1&amp;" Projected Crop Production",YEAR(TODAY())&amp;" Projected Crop Production")</f>
        <v>2025 Projected Crop Production</v>
      </c>
      <c r="C31" s="54"/>
      <c r="D31" s="54"/>
      <c r="E31" s="54"/>
      <c r="F31" s="54"/>
      <c r="G31" s="112"/>
      <c r="H31" s="54"/>
      <c r="I31" s="54"/>
      <c r="J31" s="54"/>
      <c r="K31" s="54"/>
      <c r="L31" s="54"/>
      <c r="M31" s="83"/>
    </row>
    <row r="32" spans="2:13" x14ac:dyDescent="0.25">
      <c r="B32" s="321"/>
      <c r="C32" s="243"/>
      <c r="D32" s="243"/>
      <c r="E32" s="243"/>
      <c r="F32" s="243"/>
      <c r="G32" s="243"/>
      <c r="H32" s="243"/>
      <c r="I32" s="243"/>
      <c r="J32" s="243"/>
      <c r="K32" s="243"/>
      <c r="L32" s="243"/>
      <c r="M32" s="274"/>
    </row>
    <row r="33" spans="2:13" x14ac:dyDescent="0.25">
      <c r="B33" s="94"/>
      <c r="C33" s="60"/>
      <c r="D33" s="60"/>
      <c r="E33" s="97" t="s">
        <v>117</v>
      </c>
      <c r="F33" s="97" t="s">
        <v>118</v>
      </c>
      <c r="G33" s="97" t="s">
        <v>241</v>
      </c>
      <c r="H33" s="97" t="s">
        <v>161</v>
      </c>
      <c r="I33" s="97" t="s">
        <v>159</v>
      </c>
      <c r="J33" s="97" t="s">
        <v>118</v>
      </c>
      <c r="K33" s="97" t="s">
        <v>116</v>
      </c>
      <c r="L33" s="97" t="s">
        <v>163</v>
      </c>
      <c r="M33" s="98" t="s">
        <v>164</v>
      </c>
    </row>
    <row r="34" spans="2:13" x14ac:dyDescent="0.25">
      <c r="B34" s="321"/>
      <c r="C34" s="243"/>
      <c r="D34" s="243"/>
      <c r="E34" s="102" t="s">
        <v>18</v>
      </c>
      <c r="F34" s="102"/>
      <c r="G34" s="102" t="s">
        <v>120</v>
      </c>
      <c r="H34" s="102"/>
      <c r="I34" s="102" t="s">
        <v>160</v>
      </c>
      <c r="J34" s="102"/>
      <c r="K34" s="61" t="s">
        <v>162</v>
      </c>
      <c r="L34" s="102"/>
      <c r="M34" s="141" t="s">
        <v>121</v>
      </c>
    </row>
    <row r="35" spans="2:13" x14ac:dyDescent="0.25">
      <c r="B35" s="309" t="s">
        <v>122</v>
      </c>
      <c r="C35" s="310"/>
      <c r="D35" s="311"/>
      <c r="E35" s="312"/>
      <c r="F35" s="363"/>
      <c r="G35" s="320"/>
      <c r="H35" s="363"/>
      <c r="I35" s="320"/>
      <c r="J35" s="363"/>
      <c r="K35" s="320"/>
      <c r="L35" s="363"/>
      <c r="M35" s="354">
        <f>E35*(G35-I35)*K35</f>
        <v>0</v>
      </c>
    </row>
    <row r="36" spans="2:13" x14ac:dyDescent="0.25">
      <c r="B36" s="309"/>
      <c r="C36" s="310"/>
      <c r="D36" s="311"/>
      <c r="E36" s="318"/>
      <c r="F36" s="364"/>
      <c r="G36" s="319"/>
      <c r="H36" s="364"/>
      <c r="I36" s="319"/>
      <c r="J36" s="364"/>
      <c r="K36" s="319"/>
      <c r="L36" s="364"/>
      <c r="M36" s="355"/>
    </row>
    <row r="37" spans="2:13" x14ac:dyDescent="0.25">
      <c r="B37" s="309" t="s">
        <v>123</v>
      </c>
      <c r="C37" s="310"/>
      <c r="D37" s="311"/>
      <c r="E37" s="312"/>
      <c r="F37" s="364"/>
      <c r="G37" s="316"/>
      <c r="H37" s="364"/>
      <c r="I37" s="316"/>
      <c r="J37" s="364"/>
      <c r="K37" s="316"/>
      <c r="L37" s="364"/>
      <c r="M37" s="356">
        <f t="shared" ref="M37" si="3">E37*(G37-I37)*K37</f>
        <v>0</v>
      </c>
    </row>
    <row r="38" spans="2:13" x14ac:dyDescent="0.25">
      <c r="B38" s="309"/>
      <c r="C38" s="310"/>
      <c r="D38" s="311"/>
      <c r="E38" s="318"/>
      <c r="F38" s="364"/>
      <c r="G38" s="319"/>
      <c r="H38" s="364"/>
      <c r="I38" s="319"/>
      <c r="J38" s="364"/>
      <c r="K38" s="319"/>
      <c r="L38" s="364"/>
      <c r="M38" s="355"/>
    </row>
    <row r="39" spans="2:13" x14ac:dyDescent="0.25">
      <c r="B39" s="309" t="s">
        <v>124</v>
      </c>
      <c r="C39" s="310"/>
      <c r="D39" s="311"/>
      <c r="E39" s="312"/>
      <c r="F39" s="364"/>
      <c r="G39" s="316"/>
      <c r="H39" s="364"/>
      <c r="I39" s="316"/>
      <c r="J39" s="364"/>
      <c r="K39" s="316"/>
      <c r="L39" s="364"/>
      <c r="M39" s="356">
        <f t="shared" ref="M39" si="4">E39*(G39-I39)*K39</f>
        <v>0</v>
      </c>
    </row>
    <row r="40" spans="2:13" x14ac:dyDescent="0.25">
      <c r="B40" s="309"/>
      <c r="C40" s="310"/>
      <c r="D40" s="311"/>
      <c r="E40" s="318"/>
      <c r="F40" s="364"/>
      <c r="G40" s="319"/>
      <c r="H40" s="364"/>
      <c r="I40" s="319"/>
      <c r="J40" s="364"/>
      <c r="K40" s="319"/>
      <c r="L40" s="364"/>
      <c r="M40" s="355"/>
    </row>
    <row r="41" spans="2:13" x14ac:dyDescent="0.25">
      <c r="B41" s="309" t="s">
        <v>125</v>
      </c>
      <c r="C41" s="310"/>
      <c r="D41" s="311"/>
      <c r="E41" s="312"/>
      <c r="F41" s="364"/>
      <c r="G41" s="316"/>
      <c r="H41" s="364"/>
      <c r="I41" s="316"/>
      <c r="J41" s="364"/>
      <c r="K41" s="316"/>
      <c r="L41" s="364"/>
      <c r="M41" s="356">
        <f t="shared" ref="M41" si="5">E41*(G41-I41)*K41</f>
        <v>0</v>
      </c>
    </row>
    <row r="42" spans="2:13" x14ac:dyDescent="0.25">
      <c r="B42" s="309"/>
      <c r="C42" s="310"/>
      <c r="D42" s="311"/>
      <c r="E42" s="318"/>
      <c r="F42" s="364"/>
      <c r="G42" s="319"/>
      <c r="H42" s="364"/>
      <c r="I42" s="319"/>
      <c r="J42" s="364"/>
      <c r="K42" s="319"/>
      <c r="L42" s="364"/>
      <c r="M42" s="355"/>
    </row>
    <row r="43" spans="2:13" x14ac:dyDescent="0.25">
      <c r="B43" s="309" t="s">
        <v>166</v>
      </c>
      <c r="C43" s="310"/>
      <c r="D43" s="311"/>
      <c r="E43" s="312"/>
      <c r="F43" s="365"/>
      <c r="G43" s="314"/>
      <c r="H43" s="364"/>
      <c r="I43" s="316"/>
      <c r="J43" s="364"/>
      <c r="K43" s="316"/>
      <c r="L43" s="364"/>
      <c r="M43" s="356">
        <f t="shared" ref="M43" si="6">E43*(G43-I43)*K43</f>
        <v>0</v>
      </c>
    </row>
    <row r="44" spans="2:13" x14ac:dyDescent="0.25">
      <c r="B44" s="309"/>
      <c r="C44" s="310"/>
      <c r="D44" s="311"/>
      <c r="E44" s="313"/>
      <c r="F44" s="366"/>
      <c r="G44" s="315"/>
      <c r="H44" s="367"/>
      <c r="I44" s="317"/>
      <c r="J44" s="367"/>
      <c r="K44" s="317"/>
      <c r="L44" s="367"/>
      <c r="M44" s="357"/>
    </row>
    <row r="45" spans="2:13" x14ac:dyDescent="0.25">
      <c r="B45" s="58"/>
      <c r="C45" s="59"/>
      <c r="D45" s="145"/>
      <c r="E45" s="360"/>
      <c r="F45" s="361"/>
      <c r="G45" s="361"/>
      <c r="H45" s="361"/>
      <c r="I45" s="361"/>
      <c r="J45" s="361"/>
      <c r="K45" s="361"/>
      <c r="L45" s="361"/>
      <c r="M45" s="358" t="str">
        <f>IF(SUM(M35:M44)=0,"",SUM(M35:M44))</f>
        <v/>
      </c>
    </row>
    <row r="46" spans="2:13" ht="15.75" thickBot="1" x14ac:dyDescent="0.3">
      <c r="B46" s="146" t="s">
        <v>165</v>
      </c>
      <c r="C46" s="147"/>
      <c r="D46" s="148"/>
      <c r="E46" s="362"/>
      <c r="F46" s="294"/>
      <c r="G46" s="294"/>
      <c r="H46" s="294"/>
      <c r="I46" s="294"/>
      <c r="J46" s="294"/>
      <c r="K46" s="294"/>
      <c r="L46" s="294"/>
      <c r="M46" s="359"/>
    </row>
    <row r="47" spans="2:13" ht="15.75" thickBot="1" x14ac:dyDescent="0.3"/>
    <row r="48" spans="2:13" x14ac:dyDescent="0.25">
      <c r="B48" s="140" t="s">
        <v>126</v>
      </c>
      <c r="C48" s="54"/>
      <c r="D48" s="54"/>
      <c r="E48" s="54"/>
      <c r="F48" s="54"/>
      <c r="G48" s="54"/>
      <c r="H48" s="54"/>
      <c r="I48" s="54"/>
      <c r="J48" s="54"/>
      <c r="K48" s="54"/>
      <c r="L48" s="54"/>
      <c r="M48" s="83"/>
    </row>
    <row r="49" spans="2:13" x14ac:dyDescent="0.25">
      <c r="B49" s="143"/>
      <c r="C49" s="60"/>
      <c r="D49" s="60"/>
      <c r="E49" s="60"/>
      <c r="F49" s="60"/>
      <c r="G49" s="60"/>
      <c r="H49" s="60"/>
      <c r="I49" s="60"/>
      <c r="J49" s="60"/>
      <c r="K49" s="60"/>
      <c r="L49" s="60"/>
      <c r="M49" s="96"/>
    </row>
    <row r="50" spans="2:13" x14ac:dyDescent="0.25">
      <c r="B50" s="305" t="s">
        <v>127</v>
      </c>
      <c r="C50" s="306"/>
      <c r="D50" s="306"/>
      <c r="E50" s="244" t="s">
        <v>128</v>
      </c>
      <c r="F50" s="244"/>
      <c r="G50" s="244" t="s">
        <v>129</v>
      </c>
      <c r="H50" s="244"/>
      <c r="I50" s="244" t="s">
        <v>130</v>
      </c>
      <c r="J50" s="244"/>
      <c r="K50" s="61" t="s">
        <v>18</v>
      </c>
      <c r="L50" s="244" t="s">
        <v>131</v>
      </c>
      <c r="M50" s="308"/>
    </row>
    <row r="51" spans="2:13" x14ac:dyDescent="0.25">
      <c r="B51" s="307"/>
      <c r="C51" s="303"/>
      <c r="D51" s="303"/>
      <c r="E51" s="303"/>
      <c r="F51" s="303"/>
      <c r="G51" s="303"/>
      <c r="H51" s="303"/>
      <c r="I51" s="303"/>
      <c r="J51" s="303"/>
      <c r="K51" s="33"/>
      <c r="L51" s="303"/>
      <c r="M51" s="304"/>
    </row>
    <row r="52" spans="2:13" x14ac:dyDescent="0.25">
      <c r="B52" s="300"/>
      <c r="C52" s="301"/>
      <c r="D52" s="301"/>
      <c r="E52" s="301"/>
      <c r="F52" s="301"/>
      <c r="G52" s="301"/>
      <c r="H52" s="301"/>
      <c r="I52" s="301"/>
      <c r="J52" s="301"/>
      <c r="K52" s="30"/>
      <c r="L52" s="301"/>
      <c r="M52" s="302"/>
    </row>
    <row r="53" spans="2:13" x14ac:dyDescent="0.25">
      <c r="B53" s="300"/>
      <c r="C53" s="301"/>
      <c r="D53" s="301"/>
      <c r="E53" s="301"/>
      <c r="F53" s="301"/>
      <c r="G53" s="301"/>
      <c r="H53" s="301"/>
      <c r="I53" s="301"/>
      <c r="J53" s="301"/>
      <c r="K53" s="30"/>
      <c r="L53" s="301"/>
      <c r="M53" s="302"/>
    </row>
    <row r="54" spans="2:13" x14ac:dyDescent="0.25">
      <c r="B54" s="300"/>
      <c r="C54" s="301"/>
      <c r="D54" s="301"/>
      <c r="E54" s="301"/>
      <c r="F54" s="301"/>
      <c r="G54" s="301"/>
      <c r="H54" s="301"/>
      <c r="I54" s="301"/>
      <c r="J54" s="301"/>
      <c r="K54" s="30"/>
      <c r="L54" s="301"/>
      <c r="M54" s="302"/>
    </row>
    <row r="55" spans="2:13" x14ac:dyDescent="0.25">
      <c r="B55" s="300"/>
      <c r="C55" s="301"/>
      <c r="D55" s="301"/>
      <c r="E55" s="301"/>
      <c r="F55" s="301"/>
      <c r="G55" s="301"/>
      <c r="H55" s="301"/>
      <c r="I55" s="301"/>
      <c r="J55" s="301"/>
      <c r="K55" s="30"/>
      <c r="L55" s="301"/>
      <c r="M55" s="302"/>
    </row>
    <row r="56" spans="2:13" x14ac:dyDescent="0.25">
      <c r="B56" s="300"/>
      <c r="C56" s="301"/>
      <c r="D56" s="301"/>
      <c r="E56" s="301"/>
      <c r="F56" s="301"/>
      <c r="G56" s="301"/>
      <c r="H56" s="301"/>
      <c r="I56" s="301"/>
      <c r="J56" s="301"/>
      <c r="K56" s="30"/>
      <c r="L56" s="301"/>
      <c r="M56" s="302"/>
    </row>
    <row r="57" spans="2:13" x14ac:dyDescent="0.25">
      <c r="B57" s="300"/>
      <c r="C57" s="301"/>
      <c r="D57" s="301"/>
      <c r="E57" s="301"/>
      <c r="F57" s="301"/>
      <c r="G57" s="301"/>
      <c r="H57" s="301"/>
      <c r="I57" s="301"/>
      <c r="J57" s="301"/>
      <c r="K57" s="30"/>
      <c r="L57" s="301"/>
      <c r="M57" s="302"/>
    </row>
    <row r="58" spans="2:13" x14ac:dyDescent="0.25">
      <c r="B58" s="300"/>
      <c r="C58" s="301"/>
      <c r="D58" s="301"/>
      <c r="E58" s="301"/>
      <c r="F58" s="301"/>
      <c r="G58" s="301"/>
      <c r="H58" s="301"/>
      <c r="I58" s="301"/>
      <c r="J58" s="301"/>
      <c r="K58" s="30"/>
      <c r="L58" s="301"/>
      <c r="M58" s="302"/>
    </row>
    <row r="59" spans="2:13" x14ac:dyDescent="0.25">
      <c r="B59" s="300"/>
      <c r="C59" s="301"/>
      <c r="D59" s="301"/>
      <c r="E59" s="301"/>
      <c r="F59" s="301"/>
      <c r="G59" s="301"/>
      <c r="H59" s="301"/>
      <c r="I59" s="301"/>
      <c r="J59" s="301"/>
      <c r="K59" s="30"/>
      <c r="L59" s="301"/>
      <c r="M59" s="302"/>
    </row>
    <row r="60" spans="2:13" x14ac:dyDescent="0.25">
      <c r="B60" s="300"/>
      <c r="C60" s="301"/>
      <c r="D60" s="301"/>
      <c r="E60" s="301"/>
      <c r="F60" s="301"/>
      <c r="G60" s="301"/>
      <c r="H60" s="301"/>
      <c r="I60" s="301"/>
      <c r="J60" s="301"/>
      <c r="K60" s="30"/>
      <c r="L60" s="301"/>
      <c r="M60" s="302"/>
    </row>
    <row r="61" spans="2:13" x14ac:dyDescent="0.25">
      <c r="B61" s="300"/>
      <c r="C61" s="301"/>
      <c r="D61" s="301"/>
      <c r="E61" s="301"/>
      <c r="F61" s="301"/>
      <c r="G61" s="301"/>
      <c r="H61" s="301"/>
      <c r="I61" s="301"/>
      <c r="J61" s="301"/>
      <c r="K61" s="30"/>
      <c r="L61" s="301"/>
      <c r="M61" s="302"/>
    </row>
    <row r="62" spans="2:13" x14ac:dyDescent="0.25">
      <c r="B62" s="300"/>
      <c r="C62" s="301"/>
      <c r="D62" s="301"/>
      <c r="E62" s="301"/>
      <c r="F62" s="301"/>
      <c r="G62" s="301"/>
      <c r="H62" s="301"/>
      <c r="I62" s="301"/>
      <c r="J62" s="301"/>
      <c r="K62" s="30"/>
      <c r="L62" s="301"/>
      <c r="M62" s="302"/>
    </row>
    <row r="63" spans="2:13" x14ac:dyDescent="0.25">
      <c r="B63" s="300"/>
      <c r="C63" s="301"/>
      <c r="D63" s="301"/>
      <c r="E63" s="301"/>
      <c r="F63" s="301"/>
      <c r="G63" s="301"/>
      <c r="H63" s="301"/>
      <c r="I63" s="301"/>
      <c r="J63" s="301"/>
      <c r="K63" s="30"/>
      <c r="L63" s="301"/>
      <c r="M63" s="302"/>
    </row>
    <row r="64" spans="2:13" x14ac:dyDescent="0.25">
      <c r="B64" s="300"/>
      <c r="C64" s="301"/>
      <c r="D64" s="301"/>
      <c r="E64" s="301"/>
      <c r="F64" s="301"/>
      <c r="G64" s="301"/>
      <c r="H64" s="301"/>
      <c r="I64" s="301"/>
      <c r="J64" s="301"/>
      <c r="K64" s="30"/>
      <c r="L64" s="301"/>
      <c r="M64" s="302"/>
    </row>
    <row r="65" spans="2:13" x14ac:dyDescent="0.25">
      <c r="B65" s="300"/>
      <c r="C65" s="301"/>
      <c r="D65" s="301"/>
      <c r="E65" s="301"/>
      <c r="F65" s="301"/>
      <c r="G65" s="301"/>
      <c r="H65" s="301"/>
      <c r="I65" s="301"/>
      <c r="J65" s="301"/>
      <c r="K65" s="30"/>
      <c r="L65" s="301"/>
      <c r="M65" s="302"/>
    </row>
    <row r="66" spans="2:13" x14ac:dyDescent="0.25">
      <c r="B66" s="300"/>
      <c r="C66" s="301"/>
      <c r="D66" s="301"/>
      <c r="E66" s="301"/>
      <c r="F66" s="301"/>
      <c r="G66" s="301"/>
      <c r="H66" s="301"/>
      <c r="I66" s="301"/>
      <c r="J66" s="301"/>
      <c r="K66" s="30"/>
      <c r="L66" s="301"/>
      <c r="M66" s="302"/>
    </row>
    <row r="67" spans="2:13" x14ac:dyDescent="0.25">
      <c r="B67" s="300"/>
      <c r="C67" s="301"/>
      <c r="D67" s="301"/>
      <c r="E67" s="301"/>
      <c r="F67" s="301"/>
      <c r="G67" s="301"/>
      <c r="H67" s="301"/>
      <c r="I67" s="301"/>
      <c r="J67" s="301"/>
      <c r="K67" s="30"/>
      <c r="L67" s="301"/>
      <c r="M67" s="302"/>
    </row>
    <row r="68" spans="2:13" x14ac:dyDescent="0.25">
      <c r="B68" s="300"/>
      <c r="C68" s="301"/>
      <c r="D68" s="301"/>
      <c r="E68" s="301"/>
      <c r="F68" s="301"/>
      <c r="G68" s="301"/>
      <c r="H68" s="301"/>
      <c r="I68" s="301"/>
      <c r="J68" s="301"/>
      <c r="K68" s="30"/>
      <c r="L68" s="301"/>
      <c r="M68" s="302"/>
    </row>
    <row r="69" spans="2:13" x14ac:dyDescent="0.25">
      <c r="B69" s="300"/>
      <c r="C69" s="301"/>
      <c r="D69" s="301"/>
      <c r="E69" s="301"/>
      <c r="F69" s="301"/>
      <c r="G69" s="301"/>
      <c r="H69" s="301"/>
      <c r="I69" s="301"/>
      <c r="J69" s="301"/>
      <c r="K69" s="30"/>
      <c r="L69" s="301"/>
      <c r="M69" s="302"/>
    </row>
    <row r="70" spans="2:13" x14ac:dyDescent="0.25">
      <c r="B70" s="300"/>
      <c r="C70" s="301"/>
      <c r="D70" s="301"/>
      <c r="E70" s="301"/>
      <c r="F70" s="301"/>
      <c r="G70" s="301"/>
      <c r="H70" s="301"/>
      <c r="I70" s="301"/>
      <c r="J70" s="301"/>
      <c r="K70" s="30"/>
      <c r="L70" s="301"/>
      <c r="M70" s="302"/>
    </row>
    <row r="71" spans="2:13" x14ac:dyDescent="0.25">
      <c r="B71" s="300"/>
      <c r="C71" s="301"/>
      <c r="D71" s="301"/>
      <c r="E71" s="301"/>
      <c r="F71" s="301"/>
      <c r="G71" s="301"/>
      <c r="H71" s="301"/>
      <c r="I71" s="301"/>
      <c r="J71" s="301"/>
      <c r="K71" s="30"/>
      <c r="L71" s="301"/>
      <c r="M71" s="302"/>
    </row>
    <row r="72" spans="2:13" x14ac:dyDescent="0.25">
      <c r="B72" s="300"/>
      <c r="C72" s="301"/>
      <c r="D72" s="301"/>
      <c r="E72" s="301"/>
      <c r="F72" s="301"/>
      <c r="G72" s="301"/>
      <c r="H72" s="301"/>
      <c r="I72" s="301"/>
      <c r="J72" s="301"/>
      <c r="K72" s="30"/>
      <c r="L72" s="301"/>
      <c r="M72" s="302"/>
    </row>
    <row r="73" spans="2:13" x14ac:dyDescent="0.25">
      <c r="B73" s="300"/>
      <c r="C73" s="301"/>
      <c r="D73" s="301"/>
      <c r="E73" s="301"/>
      <c r="F73" s="301"/>
      <c r="G73" s="301"/>
      <c r="H73" s="301"/>
      <c r="I73" s="301"/>
      <c r="J73" s="301"/>
      <c r="K73" s="30"/>
      <c r="L73" s="301"/>
      <c r="M73" s="302"/>
    </row>
    <row r="74" spans="2:13" x14ac:dyDescent="0.25">
      <c r="B74" s="300"/>
      <c r="C74" s="301"/>
      <c r="D74" s="301"/>
      <c r="E74" s="301"/>
      <c r="F74" s="301"/>
      <c r="G74" s="301"/>
      <c r="H74" s="301"/>
      <c r="I74" s="301"/>
      <c r="J74" s="301"/>
      <c r="K74" s="30"/>
      <c r="L74" s="301"/>
      <c r="M74" s="302"/>
    </row>
    <row r="75" spans="2:13" x14ac:dyDescent="0.25">
      <c r="B75" s="300"/>
      <c r="C75" s="301"/>
      <c r="D75" s="301"/>
      <c r="E75" s="301"/>
      <c r="F75" s="301"/>
      <c r="G75" s="301"/>
      <c r="H75" s="301"/>
      <c r="I75" s="301"/>
      <c r="J75" s="301"/>
      <c r="K75" s="30"/>
      <c r="L75" s="301"/>
      <c r="M75" s="302"/>
    </row>
    <row r="76" spans="2:13" x14ac:dyDescent="0.25">
      <c r="B76" s="300"/>
      <c r="C76" s="301"/>
      <c r="D76" s="301"/>
      <c r="E76" s="301"/>
      <c r="F76" s="301"/>
      <c r="G76" s="301"/>
      <c r="H76" s="301"/>
      <c r="I76" s="301"/>
      <c r="J76" s="301"/>
      <c r="K76" s="30"/>
      <c r="L76" s="301"/>
      <c r="M76" s="302"/>
    </row>
    <row r="77" spans="2:13" x14ac:dyDescent="0.25">
      <c r="B77" s="300"/>
      <c r="C77" s="301"/>
      <c r="D77" s="301"/>
      <c r="E77" s="301"/>
      <c r="F77" s="301"/>
      <c r="G77" s="301"/>
      <c r="H77" s="301"/>
      <c r="I77" s="301"/>
      <c r="J77" s="301"/>
      <c r="K77" s="30"/>
      <c r="L77" s="301"/>
      <c r="M77" s="302"/>
    </row>
    <row r="78" spans="2:13" x14ac:dyDescent="0.25">
      <c r="B78" s="300"/>
      <c r="C78" s="301"/>
      <c r="D78" s="301"/>
      <c r="E78" s="301"/>
      <c r="F78" s="301"/>
      <c r="G78" s="301"/>
      <c r="H78" s="301"/>
      <c r="I78" s="301"/>
      <c r="J78" s="301"/>
      <c r="K78" s="30"/>
      <c r="L78" s="301"/>
      <c r="M78" s="302"/>
    </row>
    <row r="79" spans="2:13" x14ac:dyDescent="0.25">
      <c r="B79" s="300"/>
      <c r="C79" s="301"/>
      <c r="D79" s="301"/>
      <c r="E79" s="301"/>
      <c r="F79" s="301"/>
      <c r="G79" s="301"/>
      <c r="H79" s="301"/>
      <c r="I79" s="301"/>
      <c r="J79" s="301"/>
      <c r="K79" s="30"/>
      <c r="L79" s="301"/>
      <c r="M79" s="302"/>
    </row>
    <row r="80" spans="2:13" x14ac:dyDescent="0.25">
      <c r="B80" s="300"/>
      <c r="C80" s="301"/>
      <c r="D80" s="301"/>
      <c r="E80" s="301"/>
      <c r="F80" s="301"/>
      <c r="G80" s="301"/>
      <c r="H80" s="301"/>
      <c r="I80" s="301"/>
      <c r="J80" s="301"/>
      <c r="K80" s="30"/>
      <c r="L80" s="301"/>
      <c r="M80" s="302"/>
    </row>
    <row r="81" spans="2:13" ht="15.75" thickBot="1" x14ac:dyDescent="0.3">
      <c r="B81" s="297"/>
      <c r="C81" s="298"/>
      <c r="D81" s="298"/>
      <c r="E81" s="298"/>
      <c r="F81" s="298"/>
      <c r="G81" s="298"/>
      <c r="H81" s="298"/>
      <c r="I81" s="298"/>
      <c r="J81" s="298"/>
      <c r="K81" s="152"/>
      <c r="L81" s="298"/>
      <c r="M81" s="299"/>
    </row>
  </sheetData>
  <sheetProtection algorithmName="SHA-512" hashValue="DhO7zZm2bzM3DQX7L/FyEPDSQx0d/L14vuRMFcQzLxo4KL/TPz0zLNvQSTT2jsR+BbCXTjxnDv7t/r2Ea3llAw==" saltValue="AnLosCoMX5ylJfRNmdpsow==" spinCount="100000" sheet="1" objects="1" scenarios="1"/>
  <mergeCells count="296">
    <mergeCell ref="E28:L29"/>
    <mergeCell ref="F18:F19"/>
    <mergeCell ref="H18:H19"/>
    <mergeCell ref="J18:J19"/>
    <mergeCell ref="L18:L19"/>
    <mergeCell ref="F20:F21"/>
    <mergeCell ref="H20:H21"/>
    <mergeCell ref="J20:J21"/>
    <mergeCell ref="L20:L21"/>
    <mergeCell ref="F22:F23"/>
    <mergeCell ref="H22:H23"/>
    <mergeCell ref="J22:J23"/>
    <mergeCell ref="L22:L23"/>
    <mergeCell ref="F24:F25"/>
    <mergeCell ref="H24:H25"/>
    <mergeCell ref="J24:J25"/>
    <mergeCell ref="L24:L25"/>
    <mergeCell ref="F26:F27"/>
    <mergeCell ref="H26:H27"/>
    <mergeCell ref="J26:J27"/>
    <mergeCell ref="L26:L27"/>
    <mergeCell ref="N6:N7"/>
    <mergeCell ref="L3:L5"/>
    <mergeCell ref="M3:M5"/>
    <mergeCell ref="N3:N5"/>
    <mergeCell ref="H4:I5"/>
    <mergeCell ref="H6:I7"/>
    <mergeCell ref="J4:K5"/>
    <mergeCell ref="J6:K7"/>
    <mergeCell ref="B6:D7"/>
    <mergeCell ref="E6:G7"/>
    <mergeCell ref="L6:L7"/>
    <mergeCell ref="B10:D10"/>
    <mergeCell ref="B4:D5"/>
    <mergeCell ref="E4:G5"/>
    <mergeCell ref="E10:G10"/>
    <mergeCell ref="H10:J10"/>
    <mergeCell ref="K10:M10"/>
    <mergeCell ref="M6:M7"/>
    <mergeCell ref="B15:D15"/>
    <mergeCell ref="E15:G15"/>
    <mergeCell ref="H15:J15"/>
    <mergeCell ref="K15:M15"/>
    <mergeCell ref="B17:D17"/>
    <mergeCell ref="B11:D12"/>
    <mergeCell ref="E11:G12"/>
    <mergeCell ref="H11:J12"/>
    <mergeCell ref="K11:M12"/>
    <mergeCell ref="B26:D27"/>
    <mergeCell ref="E26:E27"/>
    <mergeCell ref="G26:G27"/>
    <mergeCell ref="I26:I27"/>
    <mergeCell ref="K26:K27"/>
    <mergeCell ref="M26:M27"/>
    <mergeCell ref="E24:E25"/>
    <mergeCell ref="G24:G25"/>
    <mergeCell ref="I24:I25"/>
    <mergeCell ref="K24:K25"/>
    <mergeCell ref="M24:M25"/>
    <mergeCell ref="B32:D32"/>
    <mergeCell ref="E32:G32"/>
    <mergeCell ref="H32:J32"/>
    <mergeCell ref="K32:M32"/>
    <mergeCell ref="E18:E19"/>
    <mergeCell ref="G18:G19"/>
    <mergeCell ref="I18:I19"/>
    <mergeCell ref="K18:K19"/>
    <mergeCell ref="M18:M19"/>
    <mergeCell ref="E20:E21"/>
    <mergeCell ref="G20:G21"/>
    <mergeCell ref="I20:I21"/>
    <mergeCell ref="K20:K21"/>
    <mergeCell ref="M20:M21"/>
    <mergeCell ref="E22:E23"/>
    <mergeCell ref="G22:G23"/>
    <mergeCell ref="I22:I23"/>
    <mergeCell ref="K22:K23"/>
    <mergeCell ref="M22:M23"/>
    <mergeCell ref="M28:M29"/>
    <mergeCell ref="B18:D19"/>
    <mergeCell ref="B20:D21"/>
    <mergeCell ref="B22:D23"/>
    <mergeCell ref="B24:D25"/>
    <mergeCell ref="K35:K36"/>
    <mergeCell ref="M35:M36"/>
    <mergeCell ref="B37:D38"/>
    <mergeCell ref="E37:E38"/>
    <mergeCell ref="G37:G38"/>
    <mergeCell ref="I37:I38"/>
    <mergeCell ref="K37:K38"/>
    <mergeCell ref="M37:M38"/>
    <mergeCell ref="B34:D34"/>
    <mergeCell ref="B35:D36"/>
    <mergeCell ref="E35:E36"/>
    <mergeCell ref="G35:G36"/>
    <mergeCell ref="I35:I36"/>
    <mergeCell ref="F35:F36"/>
    <mergeCell ref="F37:F38"/>
    <mergeCell ref="H35:H36"/>
    <mergeCell ref="H37:H38"/>
    <mergeCell ref="J35:J36"/>
    <mergeCell ref="J37:J38"/>
    <mergeCell ref="L35:L36"/>
    <mergeCell ref="L37:L38"/>
    <mergeCell ref="M39:M40"/>
    <mergeCell ref="B41:D42"/>
    <mergeCell ref="E41:E42"/>
    <mergeCell ref="G41:G42"/>
    <mergeCell ref="I41:I42"/>
    <mergeCell ref="K41:K42"/>
    <mergeCell ref="M41:M42"/>
    <mergeCell ref="B39:D40"/>
    <mergeCell ref="E39:E40"/>
    <mergeCell ref="G39:G40"/>
    <mergeCell ref="I39:I40"/>
    <mergeCell ref="K39:K40"/>
    <mergeCell ref="F39:F40"/>
    <mergeCell ref="F41:F42"/>
    <mergeCell ref="H39:H40"/>
    <mergeCell ref="H41:H42"/>
    <mergeCell ref="J39:J40"/>
    <mergeCell ref="J41:J42"/>
    <mergeCell ref="L39:L40"/>
    <mergeCell ref="L41:L42"/>
    <mergeCell ref="E50:F50"/>
    <mergeCell ref="B50:D50"/>
    <mergeCell ref="B51:D51"/>
    <mergeCell ref="E51:F51"/>
    <mergeCell ref="G51:H51"/>
    <mergeCell ref="M43:M44"/>
    <mergeCell ref="M45:M46"/>
    <mergeCell ref="L50:M50"/>
    <mergeCell ref="G50:H50"/>
    <mergeCell ref="I50:J50"/>
    <mergeCell ref="B43:D44"/>
    <mergeCell ref="E43:E44"/>
    <mergeCell ref="G43:G44"/>
    <mergeCell ref="I43:I44"/>
    <mergeCell ref="K43:K44"/>
    <mergeCell ref="E45:L46"/>
    <mergeCell ref="F43:F44"/>
    <mergeCell ref="H43:H44"/>
    <mergeCell ref="J43:J44"/>
    <mergeCell ref="L43:L44"/>
    <mergeCell ref="B53:D53"/>
    <mergeCell ref="E53:F53"/>
    <mergeCell ref="G53:H53"/>
    <mergeCell ref="I53:J53"/>
    <mergeCell ref="L53:M53"/>
    <mergeCell ref="I51:J51"/>
    <mergeCell ref="L51:M51"/>
    <mergeCell ref="B52:D52"/>
    <mergeCell ref="E52:F52"/>
    <mergeCell ref="G52:H52"/>
    <mergeCell ref="I52:J52"/>
    <mergeCell ref="L52:M52"/>
    <mergeCell ref="B55:D55"/>
    <mergeCell ref="E55:F55"/>
    <mergeCell ref="G55:H55"/>
    <mergeCell ref="I55:J55"/>
    <mergeCell ref="L55:M55"/>
    <mergeCell ref="B54:D54"/>
    <mergeCell ref="E54:F54"/>
    <mergeCell ref="G54:H54"/>
    <mergeCell ref="I54:J54"/>
    <mergeCell ref="L54:M54"/>
    <mergeCell ref="B57:D57"/>
    <mergeCell ref="E57:F57"/>
    <mergeCell ref="G57:H57"/>
    <mergeCell ref="I57:J57"/>
    <mergeCell ref="L57:M57"/>
    <mergeCell ref="B56:D56"/>
    <mergeCell ref="E56:F56"/>
    <mergeCell ref="G56:H56"/>
    <mergeCell ref="I56:J56"/>
    <mergeCell ref="L56:M56"/>
    <mergeCell ref="B59:D59"/>
    <mergeCell ref="E59:F59"/>
    <mergeCell ref="G59:H59"/>
    <mergeCell ref="I59:J59"/>
    <mergeCell ref="L59:M59"/>
    <mergeCell ref="B58:D58"/>
    <mergeCell ref="E58:F58"/>
    <mergeCell ref="G58:H58"/>
    <mergeCell ref="I58:J58"/>
    <mergeCell ref="L58:M58"/>
    <mergeCell ref="B61:D61"/>
    <mergeCell ref="E61:F61"/>
    <mergeCell ref="G61:H61"/>
    <mergeCell ref="I61:J61"/>
    <mergeCell ref="L61:M61"/>
    <mergeCell ref="B60:D60"/>
    <mergeCell ref="E60:F60"/>
    <mergeCell ref="G60:H60"/>
    <mergeCell ref="I60:J60"/>
    <mergeCell ref="L60:M60"/>
    <mergeCell ref="B63:D63"/>
    <mergeCell ref="E63:F63"/>
    <mergeCell ref="G63:H63"/>
    <mergeCell ref="I63:J63"/>
    <mergeCell ref="L63:M63"/>
    <mergeCell ref="B62:D62"/>
    <mergeCell ref="E62:F62"/>
    <mergeCell ref="G62:H62"/>
    <mergeCell ref="I62:J62"/>
    <mergeCell ref="L62:M62"/>
    <mergeCell ref="B65:D65"/>
    <mergeCell ref="E65:F65"/>
    <mergeCell ref="G65:H65"/>
    <mergeCell ref="I65:J65"/>
    <mergeCell ref="L65:M65"/>
    <mergeCell ref="B64:D64"/>
    <mergeCell ref="E64:F64"/>
    <mergeCell ref="G64:H64"/>
    <mergeCell ref="I64:J64"/>
    <mergeCell ref="L64:M64"/>
    <mergeCell ref="B67:D67"/>
    <mergeCell ref="E67:F67"/>
    <mergeCell ref="G67:H67"/>
    <mergeCell ref="I67:J67"/>
    <mergeCell ref="L67:M67"/>
    <mergeCell ref="B66:D66"/>
    <mergeCell ref="E66:F66"/>
    <mergeCell ref="G66:H66"/>
    <mergeCell ref="I66:J66"/>
    <mergeCell ref="L66:M66"/>
    <mergeCell ref="B69:D69"/>
    <mergeCell ref="E69:F69"/>
    <mergeCell ref="G69:H69"/>
    <mergeCell ref="I69:J69"/>
    <mergeCell ref="L69:M69"/>
    <mergeCell ref="B68:D68"/>
    <mergeCell ref="E68:F68"/>
    <mergeCell ref="G68:H68"/>
    <mergeCell ref="I68:J68"/>
    <mergeCell ref="L68:M68"/>
    <mergeCell ref="B71:D71"/>
    <mergeCell ref="E71:F71"/>
    <mergeCell ref="G71:H71"/>
    <mergeCell ref="I71:J71"/>
    <mergeCell ref="L71:M71"/>
    <mergeCell ref="B70:D70"/>
    <mergeCell ref="E70:F70"/>
    <mergeCell ref="G70:H70"/>
    <mergeCell ref="I70:J70"/>
    <mergeCell ref="L70:M70"/>
    <mergeCell ref="B73:D73"/>
    <mergeCell ref="E73:F73"/>
    <mergeCell ref="G73:H73"/>
    <mergeCell ref="I73:J73"/>
    <mergeCell ref="L73:M73"/>
    <mergeCell ref="B72:D72"/>
    <mergeCell ref="E72:F72"/>
    <mergeCell ref="G72:H72"/>
    <mergeCell ref="I72:J72"/>
    <mergeCell ref="L72:M72"/>
    <mergeCell ref="B75:D75"/>
    <mergeCell ref="E75:F75"/>
    <mergeCell ref="G75:H75"/>
    <mergeCell ref="I75:J75"/>
    <mergeCell ref="L75:M75"/>
    <mergeCell ref="B74:D74"/>
    <mergeCell ref="E74:F74"/>
    <mergeCell ref="G74:H74"/>
    <mergeCell ref="I74:J74"/>
    <mergeCell ref="L74:M74"/>
    <mergeCell ref="B77:D77"/>
    <mergeCell ref="E77:F77"/>
    <mergeCell ref="G77:H77"/>
    <mergeCell ref="I77:J77"/>
    <mergeCell ref="L77:M77"/>
    <mergeCell ref="B76:D76"/>
    <mergeCell ref="E76:F76"/>
    <mergeCell ref="G76:H76"/>
    <mergeCell ref="I76:J76"/>
    <mergeCell ref="L76:M76"/>
    <mergeCell ref="B79:D79"/>
    <mergeCell ref="E79:F79"/>
    <mergeCell ref="G79:H79"/>
    <mergeCell ref="I79:J79"/>
    <mergeCell ref="L79:M79"/>
    <mergeCell ref="B78:D78"/>
    <mergeCell ref="E78:F78"/>
    <mergeCell ref="G78:H78"/>
    <mergeCell ref="I78:J78"/>
    <mergeCell ref="L78:M78"/>
    <mergeCell ref="B81:D81"/>
    <mergeCell ref="E81:F81"/>
    <mergeCell ref="G81:H81"/>
    <mergeCell ref="I81:J81"/>
    <mergeCell ref="L81:M81"/>
    <mergeCell ref="B80:D80"/>
    <mergeCell ref="E80:F80"/>
    <mergeCell ref="G80:H80"/>
    <mergeCell ref="I80:J80"/>
    <mergeCell ref="L80:M80"/>
  </mergeCells>
  <pageMargins left="0.7" right="0.7" top="0.75" bottom="0.75" header="0.3" footer="0.3"/>
  <pageSetup orientation="portrait" horizontalDpi="203" verticalDpi="18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2:O74"/>
  <sheetViews>
    <sheetView showZeros="0" zoomScaleNormal="100" workbookViewId="0"/>
  </sheetViews>
  <sheetFormatPr defaultRowHeight="15" x14ac:dyDescent="0.25"/>
  <cols>
    <col min="1" max="1" width="1.7109375" style="1" customWidth="1"/>
    <col min="2" max="4" width="9.140625" style="1" customWidth="1"/>
    <col min="5" max="5" width="9.140625" style="1"/>
    <col min="6" max="6" width="9.140625" style="1" customWidth="1"/>
    <col min="7" max="7" width="9.85546875" style="1" bestFit="1" customWidth="1"/>
    <col min="8" max="8" width="1.85546875" style="1" customWidth="1"/>
    <col min="9" max="9" width="11" style="1" customWidth="1"/>
    <col min="10" max="10" width="10.7109375" style="1" customWidth="1"/>
    <col min="11" max="11" width="7.5703125" style="1" customWidth="1"/>
    <col min="12" max="12" width="9.140625" style="1" customWidth="1"/>
    <col min="13" max="13" width="9.140625" style="1"/>
    <col min="14" max="14" width="9.42578125" style="1" customWidth="1"/>
    <col min="15" max="15" width="10.5703125" style="1" customWidth="1"/>
    <col min="16" max="16384" width="9.140625" style="1"/>
  </cols>
  <sheetData>
    <row r="2" spans="2:15" x14ac:dyDescent="0.25">
      <c r="I2" s="350">
        <f>'Start Here'!O1</f>
        <v>0</v>
      </c>
      <c r="J2" s="350"/>
      <c r="K2" s="350"/>
      <c r="L2" s="350"/>
      <c r="M2" s="350"/>
      <c r="N2" s="350"/>
      <c r="O2" s="350"/>
    </row>
    <row r="3" spans="2:15" x14ac:dyDescent="0.25">
      <c r="O3" s="153" t="str">
        <f>IF('Start Here'!Q3="","Balance Sheet",(TEXT('Start Here'!Q3,"mm/dd/yyyy")&amp;" Balance Sheet"))</f>
        <v>Balance Sheet</v>
      </c>
    </row>
    <row r="4" spans="2:15" ht="7.5" customHeight="1" x14ac:dyDescent="0.25"/>
    <row r="5" spans="2:15" x14ac:dyDescent="0.25">
      <c r="B5" s="154" t="s">
        <v>0</v>
      </c>
      <c r="C5" s="155"/>
      <c r="D5" s="155"/>
      <c r="E5" s="156"/>
      <c r="F5" s="156"/>
      <c r="G5" s="157" t="s">
        <v>1</v>
      </c>
      <c r="H5" s="230"/>
      <c r="I5" s="155" t="s">
        <v>2</v>
      </c>
      <c r="J5" s="155"/>
      <c r="K5" s="156"/>
      <c r="L5" s="156"/>
      <c r="M5" s="156"/>
      <c r="N5" s="156"/>
      <c r="O5" s="158" t="s">
        <v>3</v>
      </c>
    </row>
    <row r="6" spans="2:15" x14ac:dyDescent="0.25">
      <c r="B6" s="159"/>
      <c r="H6" s="159"/>
      <c r="O6" s="160"/>
    </row>
    <row r="7" spans="2:15" x14ac:dyDescent="0.25">
      <c r="B7" s="161" t="s">
        <v>25</v>
      </c>
      <c r="C7" s="150"/>
      <c r="D7" s="150"/>
      <c r="E7" s="150"/>
      <c r="F7" s="150"/>
      <c r="G7" s="162">
        <f>IF(Assets!G12="","",Assets!G12)</f>
        <v>505000</v>
      </c>
      <c r="H7" s="231"/>
      <c r="I7" s="150" t="s">
        <v>95</v>
      </c>
      <c r="J7" s="150"/>
      <c r="K7" s="150"/>
      <c r="L7" s="150"/>
      <c r="M7" s="150"/>
      <c r="N7" s="150"/>
      <c r="O7" s="163" t="str">
        <f>IF(SUM(Liabilities!M32,Liabilities!L55,Liabilities!L86)=0,"",SUM(Liabilities!M32,Liabilities!L55,Liabilities!L86))</f>
        <v/>
      </c>
    </row>
    <row r="8" spans="2:15" x14ac:dyDescent="0.25">
      <c r="B8" s="161" t="s">
        <v>24</v>
      </c>
      <c r="C8" s="150"/>
      <c r="D8" s="150"/>
      <c r="E8" s="150"/>
      <c r="F8" s="150"/>
      <c r="G8" s="162" t="str">
        <f>IF(Assets!G21="","",Assets!G21)</f>
        <v/>
      </c>
      <c r="H8" s="231"/>
      <c r="I8" s="150" t="s">
        <v>63</v>
      </c>
      <c r="J8" s="150"/>
      <c r="K8" s="150"/>
      <c r="L8" s="150"/>
      <c r="M8" s="150"/>
      <c r="N8" s="150"/>
      <c r="O8" s="163" t="str">
        <f>IF(Liabilities!N17="","",Liabilities!N17)</f>
        <v/>
      </c>
    </row>
    <row r="9" spans="2:15" x14ac:dyDescent="0.25">
      <c r="B9" s="161" t="s">
        <v>26</v>
      </c>
      <c r="C9" s="150"/>
      <c r="D9" s="150"/>
      <c r="E9" s="150"/>
      <c r="F9" s="150"/>
      <c r="G9" s="162" t="str">
        <f>IF(Assets!G30="","",Assets!G30)</f>
        <v/>
      </c>
      <c r="H9" s="231"/>
      <c r="I9" s="150"/>
      <c r="J9" s="150"/>
      <c r="K9" s="150"/>
      <c r="L9" s="150"/>
      <c r="N9" s="352" t="s">
        <v>12</v>
      </c>
      <c r="O9" s="351" t="s">
        <v>13</v>
      </c>
    </row>
    <row r="10" spans="2:15" x14ac:dyDescent="0.25">
      <c r="B10" s="161" t="s">
        <v>27</v>
      </c>
      <c r="C10" s="150"/>
      <c r="D10" s="150"/>
      <c r="E10" s="150"/>
      <c r="F10" s="150"/>
      <c r="G10" s="162" t="str">
        <f>IF(Assets!G43="","",Assets!G43)</f>
        <v/>
      </c>
      <c r="H10" s="231"/>
      <c r="I10" s="150" t="s">
        <v>64</v>
      </c>
      <c r="J10" s="150"/>
      <c r="K10" s="150"/>
      <c r="L10" s="150"/>
      <c r="N10" s="352"/>
      <c r="O10" s="351"/>
    </row>
    <row r="11" spans="2:15" x14ac:dyDescent="0.25">
      <c r="B11" s="161" t="s">
        <v>28</v>
      </c>
      <c r="C11" s="150"/>
      <c r="D11" s="150"/>
      <c r="E11" s="150"/>
      <c r="F11" s="150"/>
      <c r="G11" s="162" t="str">
        <f>IF(Assets!G50="","",Assets!G50)</f>
        <v/>
      </c>
      <c r="H11" s="231"/>
      <c r="I11" s="343" t="str">
        <f>IF(Liabilities!B22="","",Liabilities!B22)</f>
        <v/>
      </c>
      <c r="J11" s="343"/>
      <c r="K11" s="343"/>
      <c r="L11" s="343"/>
      <c r="N11" s="164" t="str">
        <f>IF(Liabilities!K22="","",Liabilities!K22)</f>
        <v/>
      </c>
      <c r="O11" s="163" t="str">
        <f>IF(Liabilities!L22="","",Liabilities!L22)</f>
        <v/>
      </c>
    </row>
    <row r="12" spans="2:15" x14ac:dyDescent="0.25">
      <c r="B12" s="161" t="s">
        <v>29</v>
      </c>
      <c r="C12" s="150"/>
      <c r="D12" s="150"/>
      <c r="E12" s="150"/>
      <c r="F12" s="150"/>
      <c r="G12" s="162" t="str">
        <f>IF(Assets!G59="","",Assets!G59)</f>
        <v/>
      </c>
      <c r="H12" s="231"/>
      <c r="I12" s="343" t="str">
        <f>IF(Liabilities!B23="","",Liabilities!B23)</f>
        <v/>
      </c>
      <c r="J12" s="343"/>
      <c r="K12" s="343"/>
      <c r="L12" s="343"/>
      <c r="N12" s="164" t="str">
        <f>IF(Liabilities!K23="","",Liabilities!K23)</f>
        <v/>
      </c>
      <c r="O12" s="163" t="str">
        <f>IF(Liabilities!L23="","",Liabilities!L23)</f>
        <v/>
      </c>
    </row>
    <row r="13" spans="2:15" x14ac:dyDescent="0.25">
      <c r="B13" s="161" t="s">
        <v>30</v>
      </c>
      <c r="C13" s="150"/>
      <c r="D13" s="150"/>
      <c r="E13" s="150"/>
      <c r="F13" s="150"/>
      <c r="G13" s="162" t="str">
        <f>IF(Assets!G69="","",Assets!G69)</f>
        <v/>
      </c>
      <c r="H13" s="231"/>
      <c r="I13" s="343" t="str">
        <f>IF(Liabilities!B24="","",Liabilities!B24)</f>
        <v/>
      </c>
      <c r="J13" s="343"/>
      <c r="K13" s="343"/>
      <c r="L13" s="343"/>
      <c r="N13" s="164" t="str">
        <f>IF(Liabilities!K24="","",Liabilities!K24)</f>
        <v/>
      </c>
      <c r="O13" s="163" t="str">
        <f>IF(Liabilities!L24="","",Liabilities!L24)</f>
        <v/>
      </c>
    </row>
    <row r="14" spans="2:15" x14ac:dyDescent="0.25">
      <c r="B14" s="161" t="s">
        <v>31</v>
      </c>
      <c r="C14" s="150"/>
      <c r="D14" s="150"/>
      <c r="E14" s="150"/>
      <c r="F14" s="150"/>
      <c r="G14" s="162" t="str">
        <f>IF(Assets!G77="","",Assets!G77)</f>
        <v/>
      </c>
      <c r="H14" s="231"/>
      <c r="I14" s="343" t="str">
        <f>IF(Liabilities!B25="","",Liabilities!B25)</f>
        <v/>
      </c>
      <c r="J14" s="343"/>
      <c r="K14" s="343"/>
      <c r="L14" s="343"/>
      <c r="N14" s="164" t="str">
        <f>IF(Liabilities!K25="","",Liabilities!K25)</f>
        <v/>
      </c>
      <c r="O14" s="163" t="str">
        <f>IF(Liabilities!L25="","",Liabilities!L25)</f>
        <v/>
      </c>
    </row>
    <row r="15" spans="2:15" x14ac:dyDescent="0.25">
      <c r="B15" s="161"/>
      <c r="C15" s="150"/>
      <c r="D15" s="150"/>
      <c r="E15" s="162"/>
      <c r="F15" s="166"/>
      <c r="G15" s="162"/>
      <c r="H15" s="231"/>
      <c r="I15" s="343" t="s">
        <v>112</v>
      </c>
      <c r="J15" s="343"/>
      <c r="K15" s="343"/>
      <c r="L15" s="343"/>
      <c r="M15" s="164"/>
      <c r="N15" s="150"/>
      <c r="O15" s="163" t="str">
        <f>IF(OR(Liabilities!L32="",Liabilities!L32=SUM('Balance Sheet'!O11:O14)),"",Liabilities!L32-SUM('Balance Sheet'!O11:O14))</f>
        <v/>
      </c>
    </row>
    <row r="16" spans="2:15" x14ac:dyDescent="0.25">
      <c r="B16" s="161"/>
      <c r="C16" s="150"/>
      <c r="D16" s="150"/>
      <c r="E16" s="162"/>
      <c r="F16" s="166"/>
      <c r="G16" s="162"/>
      <c r="H16" s="231"/>
      <c r="I16" s="343"/>
      <c r="J16" s="343"/>
      <c r="K16" s="343"/>
      <c r="L16" s="343"/>
      <c r="M16" s="150"/>
      <c r="N16" s="150"/>
      <c r="O16" s="165"/>
    </row>
    <row r="17" spans="2:15" x14ac:dyDescent="0.25">
      <c r="B17" s="159"/>
      <c r="H17" s="159"/>
      <c r="I17" s="150" t="s">
        <v>6</v>
      </c>
      <c r="J17" s="150"/>
      <c r="K17" s="150"/>
      <c r="L17" s="150"/>
      <c r="M17" s="150"/>
      <c r="N17" s="150"/>
      <c r="O17" s="163" t="str">
        <f>IF(SUM(Liabilities!M55,Liabilities!M86)=0,"",SUM(Liabilities!M55,Liabilities!M86))</f>
        <v/>
      </c>
    </row>
    <row r="18" spans="2:15" x14ac:dyDescent="0.25">
      <c r="B18" s="159"/>
      <c r="G18" s="167"/>
      <c r="H18" s="232"/>
      <c r="O18" s="160"/>
    </row>
    <row r="19" spans="2:15" x14ac:dyDescent="0.25">
      <c r="B19" s="168" t="s">
        <v>5</v>
      </c>
      <c r="C19" s="169"/>
      <c r="D19" s="169"/>
      <c r="E19" s="142"/>
      <c r="F19" s="142"/>
      <c r="G19" s="170">
        <f>IF(SUM(G6:G18)="","-",SUM(G6:G18))</f>
        <v>505000</v>
      </c>
      <c r="H19" s="233"/>
      <c r="I19" s="169" t="s">
        <v>7</v>
      </c>
      <c r="J19" s="169"/>
      <c r="K19" s="142"/>
      <c r="L19" s="142"/>
      <c r="M19" s="142"/>
      <c r="N19" s="142"/>
      <c r="O19" s="171">
        <f>IF(SUM(O6:O18)="","-",SUM(O6:O18))</f>
        <v>0</v>
      </c>
    </row>
    <row r="20" spans="2:15" ht="7.5" customHeight="1" x14ac:dyDescent="0.25">
      <c r="B20" s="172"/>
      <c r="C20" s="173"/>
      <c r="D20" s="173"/>
      <c r="E20" s="156"/>
      <c r="F20" s="156"/>
      <c r="G20" s="156"/>
      <c r="H20" s="234"/>
      <c r="I20" s="173"/>
      <c r="J20" s="173"/>
      <c r="K20" s="156"/>
      <c r="L20" s="156"/>
      <c r="M20" s="156"/>
      <c r="N20" s="156"/>
      <c r="O20" s="174"/>
    </row>
    <row r="21" spans="2:15" x14ac:dyDescent="0.25">
      <c r="B21" s="175" t="s">
        <v>8</v>
      </c>
      <c r="C21" s="176"/>
      <c r="D21" s="176"/>
      <c r="H21" s="159"/>
      <c r="I21" s="176" t="s">
        <v>98</v>
      </c>
      <c r="J21" s="176"/>
      <c r="O21" s="160"/>
    </row>
    <row r="22" spans="2:15" ht="24.75" x14ac:dyDescent="0.25">
      <c r="B22" s="161"/>
      <c r="C22" s="150"/>
      <c r="D22" s="150"/>
      <c r="E22" s="150"/>
      <c r="F22" s="177" t="s">
        <v>23</v>
      </c>
      <c r="G22" s="177" t="s">
        <v>9</v>
      </c>
      <c r="H22" s="235"/>
      <c r="I22" s="150" t="s">
        <v>11</v>
      </c>
      <c r="J22" s="150"/>
      <c r="L22" s="177" t="s">
        <v>12</v>
      </c>
      <c r="M22" s="177" t="s">
        <v>13</v>
      </c>
      <c r="N22" s="177" t="s">
        <v>14</v>
      </c>
      <c r="O22" s="178" t="s">
        <v>15</v>
      </c>
    </row>
    <row r="23" spans="2:15" x14ac:dyDescent="0.25">
      <c r="B23" s="161" t="s">
        <v>32</v>
      </c>
      <c r="C23" s="150"/>
      <c r="D23" s="150"/>
      <c r="E23" s="150"/>
      <c r="F23" s="162" t="str">
        <f>IF(Assets!M11="","",Assets!M11)</f>
        <v/>
      </c>
      <c r="G23" s="162" t="str">
        <f>IF(Assets!N11="","",Assets!N11)</f>
        <v/>
      </c>
      <c r="H23" s="231"/>
      <c r="I23" s="343" t="str">
        <f>IF(Liabilities!B40="","",Liabilities!B40)</f>
        <v/>
      </c>
      <c r="J23" s="343"/>
      <c r="L23" s="164" t="str">
        <f>IF(Liabilities!I40="","",Liabilities!I40)</f>
        <v/>
      </c>
      <c r="M23" s="162" t="str">
        <f>IF(Liabilities!J40="","",Liabilities!J40)</f>
        <v/>
      </c>
      <c r="N23" s="162" t="str">
        <f>IF(Liabilities!M40="","",Liabilities!M40)</f>
        <v/>
      </c>
      <c r="O23" s="163" t="str">
        <f>IF(Liabilities!N40="","",Liabilities!N40)</f>
        <v/>
      </c>
    </row>
    <row r="24" spans="2:15" x14ac:dyDescent="0.25">
      <c r="B24" s="161" t="s">
        <v>33</v>
      </c>
      <c r="C24" s="150"/>
      <c r="D24" s="150"/>
      <c r="E24" s="150"/>
      <c r="F24" s="162" t="str">
        <f>IF('Machinery, Equipment, Vehicles'!M56="","",'Machinery, Equipment, Vehicles'!M56)</f>
        <v/>
      </c>
      <c r="G24" s="162" t="str">
        <f>IF('Machinery, Equipment, Vehicles'!N56="","",'Machinery, Equipment, Vehicles'!N56)</f>
        <v/>
      </c>
      <c r="H24" s="231"/>
      <c r="I24" s="343" t="str">
        <f>IF(Liabilities!B41="","",Liabilities!B41)</f>
        <v/>
      </c>
      <c r="J24" s="343"/>
      <c r="L24" s="164" t="str">
        <f>IF(Liabilities!I41="","",Liabilities!I41)</f>
        <v/>
      </c>
      <c r="M24" s="162" t="str">
        <f>IF(Liabilities!J41="","",Liabilities!J41)</f>
        <v/>
      </c>
      <c r="N24" s="162" t="str">
        <f>IF(Liabilities!M41="","",Liabilities!M41)</f>
        <v/>
      </c>
      <c r="O24" s="163" t="str">
        <f>IF(Liabilities!N41="","",Liabilities!N41)</f>
        <v/>
      </c>
    </row>
    <row r="25" spans="2:15" x14ac:dyDescent="0.25">
      <c r="B25" s="161" t="s">
        <v>34</v>
      </c>
      <c r="C25" s="150"/>
      <c r="D25" s="150"/>
      <c r="E25" s="150"/>
      <c r="F25" s="162" t="str">
        <f>IF('Machinery, Equipment, Vehicles'!M96="","",'Machinery, Equipment, Vehicles'!M96)</f>
        <v/>
      </c>
      <c r="G25" s="162" t="str">
        <f>IF('Machinery, Equipment, Vehicles'!N96="","",'Machinery, Equipment, Vehicles'!N96)</f>
        <v/>
      </c>
      <c r="H25" s="231"/>
      <c r="I25" s="343" t="str">
        <f>IF(Liabilities!B42="","",Liabilities!B42)</f>
        <v/>
      </c>
      <c r="J25" s="343"/>
      <c r="L25" s="164" t="str">
        <f>IF(Liabilities!I42="","",Liabilities!I42)</f>
        <v/>
      </c>
      <c r="M25" s="162" t="str">
        <f>IF(Liabilities!J42="","",Liabilities!J42)</f>
        <v/>
      </c>
      <c r="N25" s="162" t="str">
        <f>IF(Liabilities!M42="","",Liabilities!M42)</f>
        <v/>
      </c>
      <c r="O25" s="163" t="str">
        <f>IF(Liabilities!N42="","",Liabilities!N42)</f>
        <v/>
      </c>
    </row>
    <row r="26" spans="2:15" x14ac:dyDescent="0.25">
      <c r="B26" s="161" t="s">
        <v>35</v>
      </c>
      <c r="C26" s="150"/>
      <c r="D26" s="150"/>
      <c r="E26" s="150"/>
      <c r="F26" s="162"/>
      <c r="G26" s="162" t="str">
        <f>IF(Assets!N27="","",Assets!N27)</f>
        <v/>
      </c>
      <c r="H26" s="231"/>
      <c r="I26" s="343" t="s">
        <v>112</v>
      </c>
      <c r="J26" s="343"/>
      <c r="L26" s="150"/>
      <c r="M26" s="162" t="str">
        <f>IF(OR(Liabilities!I55="",Liabilities!I55=SUM('Balance Sheet'!M23:M25)),"",Liabilities!I55-SUM('Balance Sheet'!M23:M25))</f>
        <v/>
      </c>
      <c r="N26" s="162" t="str">
        <f>IF(OR(Liabilities!M55="",Liabilities!M55=SUM('Balance Sheet'!N23:N25)),"",Liabilities!M55-SUM('Balance Sheet'!N23:N25))</f>
        <v/>
      </c>
      <c r="O26" s="163" t="str">
        <f>IF(OR(Liabilities!N55="",Liabilities!N55=SUM('Balance Sheet'!O23:O25)),"",Liabilities!N55-SUM('Balance Sheet'!O23:O25))</f>
        <v/>
      </c>
    </row>
    <row r="27" spans="2:15" x14ac:dyDescent="0.25">
      <c r="B27" s="161"/>
      <c r="C27" s="150"/>
      <c r="D27" s="150"/>
      <c r="E27" s="150"/>
      <c r="F27" s="150"/>
      <c r="G27" s="150"/>
      <c r="H27" s="161"/>
      <c r="I27" s="343"/>
      <c r="J27" s="343"/>
      <c r="K27" s="150"/>
      <c r="L27" s="150"/>
      <c r="M27" s="150"/>
      <c r="N27" s="150"/>
      <c r="O27" s="165"/>
    </row>
    <row r="28" spans="2:15" x14ac:dyDescent="0.25">
      <c r="B28" s="168" t="s">
        <v>10</v>
      </c>
      <c r="C28" s="169"/>
      <c r="D28" s="169"/>
      <c r="E28" s="151"/>
      <c r="F28" s="179" t="str">
        <f>IF(SUM(F23:F27)=0,"",SUM(F23:F27))</f>
        <v/>
      </c>
      <c r="G28" s="170">
        <f>IF(SUM(G23:G27)="","-",SUM(G23:G27))</f>
        <v>0</v>
      </c>
      <c r="H28" s="233"/>
      <c r="I28" s="169" t="s">
        <v>16</v>
      </c>
      <c r="J28" s="169"/>
      <c r="K28" s="151"/>
      <c r="M28" s="180" t="str">
        <f>IF(SUM(M23:M27)=0,"",SUM(M23:M27))</f>
        <v/>
      </c>
      <c r="N28" s="180" t="str">
        <f>IF(SUM(N23:N27)=0,"",SUM(N23:N27))</f>
        <v/>
      </c>
      <c r="O28" s="181">
        <f>IF(SUM(O23:O27)="","-",SUM(O23:O27))</f>
        <v>0</v>
      </c>
    </row>
    <row r="29" spans="2:15" ht="7.5" customHeight="1" x14ac:dyDescent="0.25">
      <c r="B29" s="182"/>
      <c r="C29" s="183"/>
      <c r="D29" s="183"/>
      <c r="E29" s="183"/>
      <c r="F29" s="183"/>
      <c r="G29" s="183"/>
      <c r="H29" s="182"/>
      <c r="I29" s="183"/>
      <c r="J29" s="183"/>
      <c r="K29" s="183"/>
      <c r="L29" s="183"/>
      <c r="M29" s="183"/>
      <c r="N29" s="183"/>
      <c r="O29" s="184"/>
    </row>
    <row r="30" spans="2:15" x14ac:dyDescent="0.25">
      <c r="B30" s="175" t="s">
        <v>17</v>
      </c>
      <c r="C30" s="176"/>
      <c r="D30" s="176"/>
      <c r="E30" s="150"/>
      <c r="F30" s="150"/>
      <c r="G30" s="150"/>
      <c r="H30" s="161"/>
      <c r="I30" s="176" t="s">
        <v>99</v>
      </c>
      <c r="J30" s="176"/>
      <c r="K30" s="150"/>
      <c r="L30" s="150"/>
      <c r="M30" s="150"/>
      <c r="N30" s="150"/>
      <c r="O30" s="165"/>
    </row>
    <row r="31" spans="2:15" ht="24.75" x14ac:dyDescent="0.25">
      <c r="B31" s="161" t="s">
        <v>36</v>
      </c>
      <c r="C31" s="150"/>
      <c r="D31" s="150"/>
      <c r="E31" s="185" t="s">
        <v>18</v>
      </c>
      <c r="F31" s="177" t="s">
        <v>23</v>
      </c>
      <c r="G31" s="177" t="s">
        <v>9</v>
      </c>
      <c r="H31" s="235"/>
      <c r="I31" s="150" t="s">
        <v>11</v>
      </c>
      <c r="J31" s="150"/>
      <c r="L31" s="177" t="s">
        <v>12</v>
      </c>
      <c r="M31" s="177" t="s">
        <v>13</v>
      </c>
      <c r="N31" s="177" t="s">
        <v>14</v>
      </c>
      <c r="O31" s="178" t="s">
        <v>20</v>
      </c>
    </row>
    <row r="32" spans="2:15" x14ac:dyDescent="0.25">
      <c r="B32" s="344" t="str">
        <f>IF(Assets!I34="","",Assets!I34)</f>
        <v/>
      </c>
      <c r="C32" s="343"/>
      <c r="D32" s="343"/>
      <c r="E32" s="185" t="str">
        <f>IF(Assets!K34="","",Assets!K34)</f>
        <v/>
      </c>
      <c r="F32" s="162" t="str">
        <f>IF(Assets!M34="","",Assets!M34)</f>
        <v/>
      </c>
      <c r="G32" s="162" t="str">
        <f>IF(Assets!N34="","",Assets!N34)</f>
        <v/>
      </c>
      <c r="H32" s="231"/>
      <c r="I32" s="343" t="str">
        <f>IF(Liabilities!B61="","",Liabilities!B61)</f>
        <v/>
      </c>
      <c r="J32" s="343"/>
      <c r="L32" s="164" t="str">
        <f>IF(Liabilities!I61="","",Liabilities!I61)</f>
        <v/>
      </c>
      <c r="M32" s="162" t="str">
        <f>IF(Liabilities!J61="","",Liabilities!J61)</f>
        <v/>
      </c>
      <c r="N32" s="162" t="str">
        <f>IF(Liabilities!M61="","",Liabilities!M61)</f>
        <v/>
      </c>
      <c r="O32" s="163" t="str">
        <f>IF(Liabilities!N61="","",Liabilities!N61)</f>
        <v/>
      </c>
    </row>
    <row r="33" spans="2:15" x14ac:dyDescent="0.25">
      <c r="B33" s="344" t="str">
        <f>IF(Assets!I35="","",Assets!I35)</f>
        <v/>
      </c>
      <c r="C33" s="343"/>
      <c r="D33" s="343"/>
      <c r="E33" s="185" t="str">
        <f>IF(Assets!K35="","",Assets!K35)</f>
        <v/>
      </c>
      <c r="F33" s="162" t="str">
        <f>IF(Assets!M35="","",Assets!M35)</f>
        <v/>
      </c>
      <c r="G33" s="162" t="str">
        <f>IF(Assets!N35="","",Assets!N35)</f>
        <v/>
      </c>
      <c r="H33" s="231"/>
      <c r="I33" s="343" t="str">
        <f>IF(Liabilities!B62="","",Liabilities!B62)</f>
        <v/>
      </c>
      <c r="J33" s="343"/>
      <c r="L33" s="164" t="str">
        <f>IF(Liabilities!I62="","",Liabilities!I62)</f>
        <v/>
      </c>
      <c r="M33" s="162" t="str">
        <f>IF(Liabilities!J62="","",Liabilities!J62)</f>
        <v/>
      </c>
      <c r="N33" s="162" t="str">
        <f>IF(Liabilities!M62="","",Liabilities!M62)</f>
        <v/>
      </c>
      <c r="O33" s="163" t="str">
        <f>IF(Liabilities!N62="","",Liabilities!N62)</f>
        <v/>
      </c>
    </row>
    <row r="34" spans="2:15" x14ac:dyDescent="0.25">
      <c r="B34" s="344" t="str">
        <f>IF(Assets!I36="","",Assets!I36)</f>
        <v/>
      </c>
      <c r="C34" s="343"/>
      <c r="D34" s="343"/>
      <c r="E34" s="185" t="str">
        <f>IF(Assets!K36="","",Assets!K36)</f>
        <v/>
      </c>
      <c r="F34" s="162" t="str">
        <f>IF(Assets!M36="","",Assets!M36)</f>
        <v/>
      </c>
      <c r="G34" s="162" t="str">
        <f>IF(Assets!N36="","",Assets!N36)</f>
        <v/>
      </c>
      <c r="H34" s="231"/>
      <c r="I34" s="343" t="str">
        <f>IF(Liabilities!B63="","",Liabilities!B63)</f>
        <v/>
      </c>
      <c r="J34" s="343"/>
      <c r="L34" s="164" t="str">
        <f>IF(Liabilities!I63="","",Liabilities!I63)</f>
        <v/>
      </c>
      <c r="M34" s="162" t="str">
        <f>IF(Liabilities!J63="","",Liabilities!J63)</f>
        <v/>
      </c>
      <c r="N34" s="162" t="str">
        <f>IF(Liabilities!M63="","",Liabilities!M63)</f>
        <v/>
      </c>
      <c r="O34" s="163" t="str">
        <f>IF(Liabilities!N63="","",Liabilities!N63)</f>
        <v/>
      </c>
    </row>
    <row r="35" spans="2:15" x14ac:dyDescent="0.25">
      <c r="B35" s="344" t="s">
        <v>113</v>
      </c>
      <c r="C35" s="343"/>
      <c r="D35" s="343"/>
      <c r="E35" s="185" t="str">
        <f>IF(OR(Assets!K53="",Assets!K53=SUM('Balance Sheet'!E32:E34)),"",Assets!K53-SUM('Balance Sheet'!E32:E34))</f>
        <v/>
      </c>
      <c r="F35" s="207" t="str">
        <f>IF(OR(Assets!M53="",Assets!M53=SUM('Balance Sheet'!F32:F34)),"",Assets!M53-SUM('Balance Sheet'!F32:F34))</f>
        <v/>
      </c>
      <c r="G35" s="162" t="str">
        <f>IF(OR(Assets!N53="",Assets!N53=SUM('Balance Sheet'!G32:G34)),"",Assets!N53-SUM('Balance Sheet'!G32:G34))</f>
        <v/>
      </c>
      <c r="H35" s="231"/>
      <c r="I35" s="343" t="str">
        <f>IF(Liabilities!B64="","",Liabilities!B64)</f>
        <v/>
      </c>
      <c r="J35" s="343"/>
      <c r="L35" s="164" t="str">
        <f>IF(Liabilities!I64="","",Liabilities!I64)</f>
        <v/>
      </c>
      <c r="M35" s="162" t="str">
        <f>IF(Liabilities!J64="","",Liabilities!J64)</f>
        <v/>
      </c>
      <c r="N35" s="162" t="str">
        <f>IF(Liabilities!M64="","",Liabilities!M64)</f>
        <v/>
      </c>
      <c r="O35" s="163" t="str">
        <f>IF(Liabilities!N64="","",Liabilities!N64)</f>
        <v/>
      </c>
    </row>
    <row r="36" spans="2:15" x14ac:dyDescent="0.25">
      <c r="B36" s="344"/>
      <c r="C36" s="343"/>
      <c r="D36" s="343"/>
      <c r="E36" s="186"/>
      <c r="F36" s="150"/>
      <c r="G36" s="150"/>
      <c r="H36" s="161"/>
      <c r="I36" s="343" t="str">
        <f>IF(Liabilities!B65="","",Liabilities!B65)</f>
        <v/>
      </c>
      <c r="J36" s="343"/>
      <c r="L36" s="164" t="str">
        <f>IF(Liabilities!I65="","",Liabilities!I65)</f>
        <v/>
      </c>
      <c r="M36" s="162" t="str">
        <f>IF(Liabilities!J65="","",Liabilities!J65)</f>
        <v/>
      </c>
      <c r="N36" s="162" t="str">
        <f>IF(Liabilities!M65="","",Liabilities!M65)</f>
        <v/>
      </c>
      <c r="O36" s="165"/>
    </row>
    <row r="37" spans="2:15" x14ac:dyDescent="0.25">
      <c r="B37" s="161" t="s">
        <v>37</v>
      </c>
      <c r="C37" s="150"/>
      <c r="D37" s="150"/>
      <c r="E37" s="150"/>
      <c r="F37" s="162" t="str">
        <f>IF(Assets!M68="","",Assets!M68)</f>
        <v/>
      </c>
      <c r="G37" s="162" t="str">
        <f>IF(Assets!N68="","",Assets!N68)</f>
        <v/>
      </c>
      <c r="H37" s="231"/>
      <c r="I37" s="343" t="str">
        <f>IF(Liabilities!B83="","",Liabilities!B83)</f>
        <v/>
      </c>
      <c r="J37" s="343"/>
      <c r="L37" s="164" t="str">
        <f>IF(Liabilities!I66="","",Liabilities!I66)</f>
        <v/>
      </c>
      <c r="M37" s="162" t="str">
        <f>IF(Liabilities!J66="","",Liabilities!J66)</f>
        <v/>
      </c>
      <c r="N37" s="162" t="str">
        <f>IF(Liabilities!M66="","",Liabilities!M66)</f>
        <v/>
      </c>
      <c r="O37" s="165"/>
    </row>
    <row r="38" spans="2:15" x14ac:dyDescent="0.25">
      <c r="B38" s="161" t="s">
        <v>38</v>
      </c>
      <c r="C38" s="150"/>
      <c r="D38" s="150"/>
      <c r="E38" s="150"/>
      <c r="F38" s="150"/>
      <c r="G38" s="162" t="str">
        <f>IF(Assets!N77="","",Assets!N77)</f>
        <v/>
      </c>
      <c r="H38" s="231"/>
      <c r="I38" s="343" t="s">
        <v>112</v>
      </c>
      <c r="J38" s="343"/>
      <c r="L38" s="164"/>
      <c r="M38" s="162" t="str">
        <f>IF(OR(Liabilities!I86="",Liabilities!I86=SUM('Balance Sheet'!M32:M37)),"",Liabilities!I86-SUM('Balance Sheet'!M32:M37))</f>
        <v/>
      </c>
      <c r="N38" s="162" t="str">
        <f>IF(OR(Liabilities!M86="",Liabilities!M86=SUM('Balance Sheet'!N32:N37)),"",Liabilities!M86-SUM('Balance Sheet'!N32:N37))</f>
        <v/>
      </c>
      <c r="O38" s="163" t="str">
        <f>IF(OR(Liabilities!N86="",Liabilities!N86=SUM('Balance Sheet'!O32:O37)),"",Liabilities!N86-SUM('Balance Sheet'!O32:O37))</f>
        <v/>
      </c>
    </row>
    <row r="39" spans="2:15" x14ac:dyDescent="0.25">
      <c r="B39" s="161"/>
      <c r="C39" s="150"/>
      <c r="D39" s="150"/>
      <c r="E39" s="150"/>
      <c r="F39" s="150"/>
      <c r="G39" s="150"/>
      <c r="H39" s="161"/>
      <c r="I39" s="343"/>
      <c r="J39" s="343"/>
      <c r="L39" s="164"/>
      <c r="M39" s="162"/>
      <c r="N39" s="150"/>
      <c r="O39" s="165"/>
    </row>
    <row r="40" spans="2:15" x14ac:dyDescent="0.25">
      <c r="B40" s="168" t="s">
        <v>19</v>
      </c>
      <c r="C40" s="169"/>
      <c r="D40" s="169"/>
      <c r="E40" s="151"/>
      <c r="F40" s="179" t="str">
        <f>IF(SUM(F32:F39)=0,"",SUM(F32:F39))</f>
        <v/>
      </c>
      <c r="G40" s="170">
        <f>IF(SUM(G32:G39)="","-",SUM(G32:G39))</f>
        <v>0</v>
      </c>
      <c r="H40" s="233"/>
      <c r="I40" s="169" t="s">
        <v>21</v>
      </c>
      <c r="J40" s="169"/>
      <c r="L40" s="151"/>
      <c r="M40" s="179" t="str">
        <f>IF(SUM(M32:M39)=0,"",SUM(M32:M39))</f>
        <v/>
      </c>
      <c r="N40" s="179" t="str">
        <f>IF(SUM(N32:N39)=0,"",SUM(N32:N39))</f>
        <v/>
      </c>
      <c r="O40" s="171">
        <f>IF(SUM(O32:O39)="","-",SUM(O32:O39))</f>
        <v>0</v>
      </c>
    </row>
    <row r="41" spans="2:15" ht="7.5" customHeight="1" x14ac:dyDescent="0.25">
      <c r="B41" s="182"/>
      <c r="C41" s="183"/>
      <c r="D41" s="183"/>
      <c r="E41" s="183"/>
      <c r="F41" s="183"/>
      <c r="G41" s="183"/>
      <c r="H41" s="182"/>
      <c r="I41" s="183"/>
      <c r="J41" s="183"/>
      <c r="K41" s="183"/>
      <c r="L41" s="183"/>
      <c r="M41" s="183"/>
      <c r="N41" s="183"/>
      <c r="O41" s="184"/>
    </row>
    <row r="42" spans="2:15" x14ac:dyDescent="0.25">
      <c r="B42" s="187" t="s">
        <v>22</v>
      </c>
      <c r="C42" s="188"/>
      <c r="D42" s="188"/>
      <c r="E42" s="150"/>
      <c r="F42" s="162">
        <f>IF(SUM(G19,F28,F40)=0,"",SUM(G19,F28,F40))</f>
        <v>505000</v>
      </c>
      <c r="G42" s="228">
        <f>IF(SUM(G19,G28,G40)="","-",SUM(G19,G28,G40))</f>
        <v>505000</v>
      </c>
      <c r="H42" s="236"/>
      <c r="I42" s="188" t="s">
        <v>40</v>
      </c>
      <c r="J42" s="188"/>
      <c r="K42" s="150"/>
      <c r="L42" s="150"/>
      <c r="M42" s="150"/>
      <c r="N42" s="150"/>
      <c r="O42" s="189">
        <f>IF(SUM(O19,O28,O40)="","-",SUM(O19,O28,O40))</f>
        <v>0</v>
      </c>
    </row>
    <row r="43" spans="2:15" x14ac:dyDescent="0.25">
      <c r="B43" s="223" t="s">
        <v>204</v>
      </c>
      <c r="C43" s="57"/>
      <c r="D43" s="150"/>
      <c r="E43" s="150"/>
      <c r="F43" s="150"/>
      <c r="G43" s="229">
        <f>IF(Assets!V79="","-",Assets!V79)</f>
        <v>0</v>
      </c>
      <c r="H43" s="237"/>
      <c r="I43" s="57" t="s">
        <v>41</v>
      </c>
      <c r="J43" s="57"/>
      <c r="K43" s="150"/>
      <c r="L43" s="150"/>
      <c r="M43" s="150"/>
      <c r="N43" s="150"/>
      <c r="O43" s="222">
        <f>IF(SUM(Liabilities!AC17,Liabilities!AC31,Liabilities!AC51)="","-",SUM(Liabilities!AC17,Liabilities!AC31,Liabilities!AC51))</f>
        <v>0</v>
      </c>
    </row>
    <row r="44" spans="2:15" x14ac:dyDescent="0.25">
      <c r="B44" s="161"/>
      <c r="C44" s="150"/>
      <c r="D44" s="150"/>
      <c r="E44" s="150"/>
      <c r="F44" s="150"/>
      <c r="G44" s="150"/>
      <c r="H44" s="161"/>
      <c r="I44" s="150"/>
      <c r="J44" s="150"/>
      <c r="K44" s="150"/>
      <c r="L44" s="150"/>
      <c r="M44" s="150"/>
      <c r="N44" s="150"/>
      <c r="O44" s="165"/>
    </row>
    <row r="45" spans="2:15" x14ac:dyDescent="0.25">
      <c r="B45" s="161"/>
      <c r="C45" s="150"/>
      <c r="D45" s="150"/>
      <c r="E45" s="150"/>
      <c r="F45" s="150"/>
      <c r="G45" s="150"/>
      <c r="H45" s="161"/>
      <c r="I45" s="150"/>
      <c r="J45" s="150"/>
      <c r="K45" s="150"/>
      <c r="L45" s="150"/>
      <c r="M45" s="150"/>
      <c r="N45" s="185"/>
      <c r="O45" s="191"/>
    </row>
    <row r="46" spans="2:15" x14ac:dyDescent="0.25">
      <c r="B46" s="161"/>
      <c r="C46" s="150"/>
      <c r="D46" s="150"/>
      <c r="E46" s="150"/>
      <c r="F46" s="150"/>
      <c r="G46" s="150"/>
      <c r="H46" s="161"/>
      <c r="O46" s="160"/>
    </row>
    <row r="47" spans="2:15" x14ac:dyDescent="0.25">
      <c r="B47" s="161"/>
      <c r="C47" s="150"/>
      <c r="D47" s="150"/>
      <c r="E47" s="150"/>
      <c r="F47" s="150"/>
      <c r="G47" s="150"/>
      <c r="H47" s="161"/>
      <c r="I47" s="150"/>
      <c r="J47" s="150"/>
      <c r="K47" s="150"/>
      <c r="L47" s="150"/>
      <c r="M47" s="150"/>
      <c r="N47" s="162"/>
      <c r="O47" s="165"/>
    </row>
    <row r="48" spans="2:15" x14ac:dyDescent="0.25">
      <c r="B48" s="161"/>
      <c r="C48" s="150"/>
      <c r="D48" s="150"/>
      <c r="E48" s="150"/>
      <c r="F48" s="150"/>
      <c r="G48" s="150"/>
      <c r="H48" s="161"/>
      <c r="I48" s="150" t="s">
        <v>42</v>
      </c>
      <c r="J48" s="150"/>
      <c r="K48" s="150"/>
      <c r="L48" s="150"/>
      <c r="M48" s="150"/>
      <c r="N48" s="208"/>
      <c r="O48" s="163">
        <f>IF(SUM(O42,O43)="","",SUM(O42,O43))</f>
        <v>0</v>
      </c>
    </row>
    <row r="49" spans="2:15" x14ac:dyDescent="0.25">
      <c r="B49" s="168" t="s">
        <v>39</v>
      </c>
      <c r="C49" s="169"/>
      <c r="D49" s="169"/>
      <c r="E49" s="151"/>
      <c r="F49" s="151"/>
      <c r="G49" s="170">
        <f>IF(SUM(G42,G43)="","-",SUM(G42,G43))</f>
        <v>505000</v>
      </c>
      <c r="H49" s="233"/>
      <c r="I49" s="169" t="s">
        <v>43</v>
      </c>
      <c r="J49" s="169"/>
      <c r="K49" s="151"/>
      <c r="L49" s="151"/>
      <c r="M49" s="151"/>
      <c r="N49" s="192"/>
      <c r="O49" s="193">
        <f>IF(AND(G49="",O48=""),"-",G49-O48)</f>
        <v>505000</v>
      </c>
    </row>
    <row r="50" spans="2:15" x14ac:dyDescent="0.25">
      <c r="B50" s="188"/>
      <c r="C50" s="188"/>
      <c r="D50" s="188"/>
      <c r="E50" s="150"/>
      <c r="F50" s="150"/>
      <c r="G50" s="150"/>
      <c r="H50" s="150"/>
      <c r="I50" s="188"/>
      <c r="J50" s="188"/>
      <c r="K50" s="150"/>
      <c r="L50" s="150"/>
      <c r="M50" s="150"/>
      <c r="N50" s="190"/>
      <c r="O50" s="190"/>
    </row>
    <row r="51" spans="2:15" x14ac:dyDescent="0.25">
      <c r="E51" s="150"/>
      <c r="F51" s="150"/>
      <c r="G51" s="150"/>
      <c r="H51" s="150"/>
      <c r="I51" s="150"/>
      <c r="J51" s="150"/>
      <c r="K51" s="150"/>
      <c r="L51" s="150"/>
      <c r="M51" s="150"/>
      <c r="N51" s="150"/>
      <c r="O51" s="150"/>
    </row>
    <row r="52" spans="2:15" x14ac:dyDescent="0.25">
      <c r="B52" s="149" t="s">
        <v>44</v>
      </c>
      <c r="C52" s="150"/>
      <c r="D52" s="150"/>
      <c r="E52" s="150"/>
      <c r="F52" s="150"/>
      <c r="G52" s="150"/>
      <c r="H52" s="150"/>
      <c r="I52" s="150"/>
      <c r="J52" s="150"/>
      <c r="K52" s="150"/>
      <c r="L52" s="150"/>
      <c r="M52" s="150"/>
      <c r="N52" s="150"/>
      <c r="O52" s="150"/>
    </row>
    <row r="53" spans="2:15" x14ac:dyDescent="0.25">
      <c r="B53" s="150"/>
      <c r="C53" s="150"/>
      <c r="D53" s="150"/>
      <c r="E53" s="150"/>
      <c r="F53" s="150"/>
      <c r="G53" s="150"/>
      <c r="H53" s="150"/>
      <c r="I53" s="150"/>
      <c r="J53" s="150"/>
      <c r="K53" s="150"/>
      <c r="L53" s="150"/>
      <c r="M53" s="150"/>
      <c r="N53" s="150"/>
      <c r="O53" s="150"/>
    </row>
    <row r="54" spans="2:15" x14ac:dyDescent="0.25">
      <c r="B54" s="150"/>
      <c r="C54" s="150"/>
      <c r="D54" s="150"/>
      <c r="E54" s="150"/>
      <c r="F54" s="150"/>
      <c r="G54" s="150"/>
      <c r="H54" s="150"/>
      <c r="I54" s="150"/>
      <c r="J54" s="150"/>
      <c r="K54" s="150"/>
      <c r="L54" s="150"/>
      <c r="M54" s="150"/>
      <c r="N54" s="150"/>
      <c r="O54" s="150"/>
    </row>
    <row r="55" spans="2:15" x14ac:dyDescent="0.25">
      <c r="B55" s="150" t="s">
        <v>188</v>
      </c>
      <c r="C55" s="347"/>
      <c r="D55" s="347"/>
      <c r="E55" s="347"/>
      <c r="F55" s="347"/>
      <c r="G55" s="347"/>
      <c r="H55" s="347"/>
      <c r="I55" s="347"/>
      <c r="J55" s="150"/>
      <c r="K55" s="150" t="s">
        <v>187</v>
      </c>
      <c r="L55" s="346"/>
      <c r="M55" s="346" t="s">
        <v>187</v>
      </c>
      <c r="N55" s="346"/>
      <c r="O55" s="346"/>
    </row>
    <row r="56" spans="2:15" x14ac:dyDescent="0.25">
      <c r="B56" s="150"/>
      <c r="C56" s="150"/>
      <c r="D56" s="150"/>
      <c r="E56" s="150"/>
      <c r="F56" s="150"/>
      <c r="G56" s="150"/>
      <c r="H56" s="150"/>
      <c r="I56" s="150"/>
      <c r="J56" s="150"/>
      <c r="K56" s="150"/>
      <c r="L56" s="150"/>
      <c r="M56" s="150"/>
      <c r="N56" s="150"/>
      <c r="O56" s="150"/>
    </row>
    <row r="58" spans="2:15" x14ac:dyDescent="0.25">
      <c r="F58" s="349" t="s">
        <v>77</v>
      </c>
      <c r="G58" s="349"/>
      <c r="H58" s="349"/>
      <c r="I58" s="349"/>
      <c r="J58" s="349"/>
      <c r="K58" s="349"/>
      <c r="L58" s="349"/>
      <c r="M58" s="349"/>
      <c r="N58" s="349"/>
      <c r="O58" s="349"/>
    </row>
    <row r="59" spans="2:15" ht="15" customHeight="1" x14ac:dyDescent="0.25">
      <c r="F59" s="349"/>
      <c r="G59" s="349"/>
      <c r="H59" s="349"/>
      <c r="I59" s="349"/>
      <c r="J59" s="349"/>
      <c r="K59" s="349"/>
      <c r="L59" s="349"/>
      <c r="M59" s="349"/>
      <c r="N59" s="349"/>
      <c r="O59" s="349"/>
    </row>
    <row r="61" spans="2:15" ht="15" customHeight="1" x14ac:dyDescent="0.25">
      <c r="B61" s="348" t="s">
        <v>78</v>
      </c>
      <c r="C61" s="348"/>
      <c r="D61" s="348"/>
      <c r="E61" s="348"/>
      <c r="F61" s="348"/>
      <c r="G61" s="348"/>
      <c r="H61" s="348"/>
      <c r="I61" s="348"/>
      <c r="J61" s="348"/>
      <c r="K61" s="348"/>
      <c r="L61" s="348"/>
      <c r="M61" s="348"/>
      <c r="N61" s="348"/>
      <c r="O61" s="348"/>
    </row>
    <row r="62" spans="2:15" x14ac:dyDescent="0.25">
      <c r="B62" s="348"/>
      <c r="C62" s="348"/>
      <c r="D62" s="348"/>
      <c r="E62" s="348"/>
      <c r="F62" s="348"/>
      <c r="G62" s="348"/>
      <c r="H62" s="348"/>
      <c r="I62" s="348"/>
      <c r="J62" s="348"/>
      <c r="K62" s="348"/>
      <c r="L62" s="348"/>
      <c r="M62" s="348"/>
      <c r="N62" s="348"/>
      <c r="O62" s="348"/>
    </row>
    <row r="63" spans="2:15" x14ac:dyDescent="0.25">
      <c r="B63" s="348"/>
      <c r="C63" s="348"/>
      <c r="D63" s="348"/>
      <c r="E63" s="348"/>
      <c r="F63" s="348"/>
      <c r="G63" s="348"/>
      <c r="H63" s="348"/>
      <c r="I63" s="348"/>
      <c r="J63" s="348"/>
      <c r="K63" s="348"/>
      <c r="L63" s="348"/>
      <c r="M63" s="348"/>
      <c r="N63" s="348"/>
      <c r="O63" s="348"/>
    </row>
    <row r="64" spans="2:15" x14ac:dyDescent="0.25">
      <c r="B64" s="348"/>
      <c r="C64" s="348"/>
      <c r="D64" s="348"/>
      <c r="E64" s="348"/>
      <c r="F64" s="348"/>
      <c r="G64" s="348"/>
      <c r="H64" s="348"/>
      <c r="I64" s="348"/>
      <c r="J64" s="348"/>
      <c r="K64" s="348"/>
      <c r="L64" s="348"/>
      <c r="M64" s="348"/>
      <c r="N64" s="348"/>
      <c r="O64" s="348"/>
    </row>
    <row r="65" spans="2:15" x14ac:dyDescent="0.25">
      <c r="B65" s="348"/>
      <c r="C65" s="348"/>
      <c r="D65" s="348"/>
      <c r="E65" s="348"/>
      <c r="F65" s="348"/>
      <c r="G65" s="348"/>
      <c r="H65" s="348"/>
      <c r="I65" s="348"/>
      <c r="J65" s="348"/>
      <c r="K65" s="348"/>
      <c r="L65" s="348"/>
      <c r="M65" s="348"/>
      <c r="N65" s="348"/>
      <c r="O65" s="348"/>
    </row>
    <row r="66" spans="2:15" x14ac:dyDescent="0.25">
      <c r="B66" s="348"/>
      <c r="C66" s="348"/>
      <c r="D66" s="348"/>
      <c r="E66" s="348"/>
      <c r="F66" s="348"/>
      <c r="G66" s="348"/>
      <c r="H66" s="348"/>
      <c r="I66" s="348"/>
      <c r="J66" s="348"/>
      <c r="K66" s="348"/>
      <c r="L66" s="348"/>
      <c r="M66" s="348"/>
      <c r="N66" s="348"/>
      <c r="O66" s="348"/>
    </row>
    <row r="67" spans="2:15" x14ac:dyDescent="0.25">
      <c r="B67" s="348"/>
      <c r="C67" s="348"/>
      <c r="D67" s="348"/>
      <c r="E67" s="348"/>
      <c r="F67" s="348"/>
      <c r="G67" s="348"/>
      <c r="H67" s="348"/>
      <c r="I67" s="348"/>
      <c r="J67" s="348"/>
      <c r="K67" s="348"/>
      <c r="L67" s="348"/>
      <c r="M67" s="348"/>
      <c r="N67" s="348"/>
      <c r="O67" s="348"/>
    </row>
    <row r="68" spans="2:15" x14ac:dyDescent="0.25">
      <c r="B68" s="348"/>
      <c r="C68" s="348"/>
      <c r="D68" s="348"/>
      <c r="E68" s="348"/>
      <c r="F68" s="348"/>
      <c r="G68" s="348"/>
      <c r="H68" s="348"/>
      <c r="I68" s="348"/>
      <c r="J68" s="348"/>
      <c r="K68" s="348"/>
      <c r="L68" s="348"/>
      <c r="M68" s="348"/>
      <c r="N68" s="348"/>
      <c r="O68" s="348"/>
    </row>
    <row r="69" spans="2:15" x14ac:dyDescent="0.25">
      <c r="B69" s="348"/>
      <c r="C69" s="348"/>
      <c r="D69" s="348"/>
      <c r="E69" s="348"/>
      <c r="F69" s="348"/>
      <c r="G69" s="348"/>
      <c r="H69" s="348"/>
      <c r="I69" s="348"/>
      <c r="J69" s="348"/>
      <c r="K69" s="348"/>
      <c r="L69" s="348"/>
      <c r="M69" s="348"/>
      <c r="N69" s="348"/>
      <c r="O69" s="348"/>
    </row>
    <row r="70" spans="2:15" x14ac:dyDescent="0.25">
      <c r="B70" s="194"/>
      <c r="C70" s="194"/>
      <c r="D70" s="194"/>
      <c r="E70" s="194"/>
      <c r="F70" s="194"/>
      <c r="G70" s="194"/>
      <c r="H70" s="194"/>
      <c r="I70" s="194"/>
      <c r="J70" s="194"/>
      <c r="K70" s="194"/>
      <c r="L70" s="194"/>
      <c r="M70" s="194"/>
      <c r="N70" s="194"/>
      <c r="O70" s="194"/>
    </row>
    <row r="71" spans="2:15" x14ac:dyDescent="0.25">
      <c r="B71" s="150" t="s">
        <v>188</v>
      </c>
      <c r="C71" s="345"/>
      <c r="D71" s="345"/>
      <c r="E71" s="345"/>
      <c r="F71" s="345"/>
      <c r="G71" s="345"/>
      <c r="H71" s="345"/>
      <c r="I71" s="345"/>
      <c r="J71" s="195"/>
      <c r="K71" s="150" t="s">
        <v>187</v>
      </c>
      <c r="L71" s="346"/>
      <c r="M71" s="346"/>
      <c r="N71" s="346"/>
      <c r="O71" s="346"/>
    </row>
    <row r="72" spans="2:15" x14ac:dyDescent="0.25">
      <c r="B72" s="150"/>
      <c r="C72" s="150"/>
      <c r="D72" s="150"/>
      <c r="E72" s="150"/>
      <c r="F72" s="150"/>
      <c r="G72" s="150"/>
      <c r="H72" s="150"/>
      <c r="I72" s="150"/>
      <c r="J72" s="150"/>
      <c r="K72" s="150"/>
      <c r="L72" s="150"/>
      <c r="M72" s="150"/>
      <c r="N72" s="150"/>
      <c r="O72" s="150"/>
    </row>
    <row r="73" spans="2:15" x14ac:dyDescent="0.25">
      <c r="B73" s="150"/>
      <c r="C73" s="150"/>
      <c r="D73" s="150"/>
      <c r="E73" s="150"/>
      <c r="F73" s="150"/>
      <c r="G73" s="150"/>
      <c r="H73" s="150"/>
      <c r="I73" s="150"/>
      <c r="J73" s="150"/>
      <c r="K73" s="150"/>
      <c r="L73" s="150"/>
      <c r="M73" s="150"/>
      <c r="N73" s="150"/>
      <c r="O73" s="150"/>
    </row>
    <row r="74" spans="2:15" x14ac:dyDescent="0.25">
      <c r="B74" s="150" t="s">
        <v>188</v>
      </c>
      <c r="C74" s="345"/>
      <c r="D74" s="345"/>
      <c r="E74" s="345"/>
      <c r="F74" s="345"/>
      <c r="G74" s="345"/>
      <c r="H74" s="345"/>
      <c r="I74" s="345"/>
      <c r="J74" s="195"/>
      <c r="K74" s="150" t="s">
        <v>187</v>
      </c>
      <c r="L74" s="347"/>
      <c r="M74" s="347"/>
      <c r="N74" s="347"/>
      <c r="O74" s="347"/>
    </row>
  </sheetData>
  <sheetProtection algorithmName="SHA-512" hashValue="VVM6PJBtCBxsALUhS1eZpiqjvY2U9+ps3eYagMxYipUPqwE+rXkJjyzRzXILBdDhZptR7bWbDHHaAiFKCJZJ1g==" saltValue="zQctdI9tt9KCtkX9Ifc5TQ==" spinCount="100000" sheet="1" objects="1" scenarios="1"/>
  <mergeCells count="35">
    <mergeCell ref="I33:J33"/>
    <mergeCell ref="I37:J37"/>
    <mergeCell ref="I38:J38"/>
    <mergeCell ref="I2:O2"/>
    <mergeCell ref="I11:L11"/>
    <mergeCell ref="I12:L12"/>
    <mergeCell ref="I13:L13"/>
    <mergeCell ref="I14:L14"/>
    <mergeCell ref="O9:O10"/>
    <mergeCell ref="N9:N10"/>
    <mergeCell ref="I16:L16"/>
    <mergeCell ref="I15:L15"/>
    <mergeCell ref="L71:O71"/>
    <mergeCell ref="L74:O74"/>
    <mergeCell ref="C55:I55"/>
    <mergeCell ref="L55:O55"/>
    <mergeCell ref="B61:O69"/>
    <mergeCell ref="C71:I71"/>
    <mergeCell ref="F58:O59"/>
    <mergeCell ref="I39:J39"/>
    <mergeCell ref="I23:J23"/>
    <mergeCell ref="I24:J24"/>
    <mergeCell ref="B34:D34"/>
    <mergeCell ref="C74:I74"/>
    <mergeCell ref="B35:D35"/>
    <mergeCell ref="B36:D36"/>
    <mergeCell ref="I25:J25"/>
    <mergeCell ref="I26:J26"/>
    <mergeCell ref="I27:J27"/>
    <mergeCell ref="B32:D32"/>
    <mergeCell ref="B33:D33"/>
    <mergeCell ref="I34:J34"/>
    <mergeCell ref="I35:J35"/>
    <mergeCell ref="I36:J36"/>
    <mergeCell ref="I32:J32"/>
  </mergeCells>
  <conditionalFormatting sqref="I2:O2">
    <cfRule type="expression" dxfId="0" priority="2">
      <formula>ISBLANK(I2)</formula>
    </cfRule>
  </conditionalFormatting>
  <printOptions horizontalCentered="1"/>
  <pageMargins left="0.1" right="0.1" top="0.25" bottom="0.25" header="0" footer="0"/>
  <pageSetup scale="83" fitToHeight="0" orientation="portrait" r:id="rId1"/>
  <rowBreaks count="1" manualBreakCount="1">
    <brk id="5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Start Here</vt:lpstr>
      <vt:lpstr>Assets</vt:lpstr>
      <vt:lpstr>Machinery, Equipment, Vehicles</vt:lpstr>
      <vt:lpstr>Liabilities</vt:lpstr>
      <vt:lpstr>Crop Plan</vt:lpstr>
      <vt:lpstr>Balance Sheet</vt:lpstr>
      <vt:lpstr>Assets!Print_Area</vt:lpstr>
      <vt:lpstr>Liabilities!Print_Area</vt:lpstr>
      <vt:lpstr>'Machinery, Equipment, Vehicles'!Print_Area</vt:lpstr>
    </vt:vector>
  </TitlesOfParts>
  <Company>First Bank of Berne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Landyn Waugh</dc:creator>
  <cp:lastModifiedBy>Landyn Waugh</cp:lastModifiedBy>
  <cp:lastPrinted>2025-03-04T19:49:29Z</cp:lastPrinted>
  <dcterms:created xsi:type="dcterms:W3CDTF">2017-05-19T15:20:03Z</dcterms:created>
  <dcterms:modified xsi:type="dcterms:W3CDTF">2025-04-02T14:52:42Z</dcterms:modified>
</cp:coreProperties>
</file>